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0" documentId="13_ncr:1_{33D01283-82FA-452D-B8DB-058D46106FC0}" xr6:coauthVersionLast="47" xr6:coauthVersionMax="47" xr10:uidLastSave="{00000000-0000-0000-0000-000000000000}"/>
  <bookViews>
    <workbookView xWindow="4800" yWindow="1155" windowWidth="23310" windowHeight="13935" tabRatio="849" xr2:uid="{00000000-000D-0000-FFFF-FFFF00000000}"/>
  </bookViews>
  <sheets>
    <sheet name="camp Été" sheetId="6" r:id="rId1"/>
    <sheet name="Outils de calcul" sheetId="10" r:id="rId2"/>
    <sheet name="camp Autre" sheetId="14" r:id="rId3"/>
    <sheet name="RÉSERVÉ_ADMINISTRATION" sheetId="13" state="hidden" r:id="rId4"/>
    <sheet name="RÉSERVÉ_MENUS" sheetId="5" state="hidden" r:id="rId5"/>
  </sheets>
  <definedNames>
    <definedName name="Crochet">RÉSERVÉ_MENUS!$E$2:$E$3</definedName>
    <definedName name="Date_actr">RÉSERVÉ_MENUS!#REF!</definedName>
    <definedName name="Dates_camp">RÉSERVÉ_MENUS!$B$2:$B$64</definedName>
    <definedName name="ID">RÉSERVÉ_MENUS!#REF!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1" i="14" l="1"/>
  <c r="I88" i="14" l="1"/>
  <c r="J91" i="14"/>
  <c r="J63" i="14"/>
  <c r="M63" i="14" s="1"/>
  <c r="J61" i="14"/>
  <c r="M61" i="14" s="1"/>
  <c r="J65" i="14"/>
  <c r="E72" i="14"/>
  <c r="E70" i="14"/>
  <c r="H51" i="14"/>
  <c r="H48" i="14"/>
  <c r="H88" i="14"/>
  <c r="H72" i="14"/>
  <c r="H70" i="14"/>
  <c r="H63" i="14"/>
  <c r="H43" i="14"/>
  <c r="H40" i="14"/>
  <c r="D93" i="14" l="1"/>
  <c r="D101" i="14" s="1"/>
  <c r="H93" i="14" l="1"/>
  <c r="D42" i="6" l="1"/>
  <c r="D51" i="6" s="1"/>
  <c r="H51" i="6" l="1"/>
  <c r="D68" i="6"/>
  <c r="O17" i="10"/>
  <c r="N17" i="10"/>
  <c r="N18" i="10"/>
  <c r="N19" i="10"/>
  <c r="O19" i="10" s="1"/>
  <c r="N20" i="10"/>
  <c r="O20" i="10" s="1"/>
  <c r="N21" i="10"/>
  <c r="O21" i="10" s="1"/>
  <c r="N22" i="10"/>
  <c r="O22" i="10" s="1"/>
  <c r="N23" i="10"/>
  <c r="O23" i="10" s="1"/>
  <c r="N24" i="10"/>
  <c r="O24" i="10" s="1"/>
  <c r="N25" i="10"/>
  <c r="O25" i="10" s="1"/>
  <c r="N26" i="10"/>
  <c r="O26" i="10" s="1"/>
  <c r="N27" i="10"/>
  <c r="O27" i="10" s="1"/>
  <c r="N28" i="10"/>
  <c r="O28" i="10" s="1"/>
  <c r="N29" i="10"/>
  <c r="O29" i="10" s="1"/>
  <c r="N30" i="10"/>
  <c r="O30" i="10" s="1"/>
  <c r="N31" i="10"/>
  <c r="O31" i="10" s="1"/>
  <c r="N32" i="10"/>
  <c r="O32" i="10" s="1"/>
  <c r="N33" i="10"/>
  <c r="O33" i="10" s="1"/>
  <c r="N34" i="10"/>
  <c r="O34" i="10" s="1"/>
  <c r="N35" i="10"/>
  <c r="O35" i="10" s="1"/>
  <c r="N36" i="10"/>
  <c r="O36" i="10" s="1"/>
  <c r="N37" i="10"/>
  <c r="O37" i="10" s="1"/>
  <c r="N38" i="10"/>
  <c r="O38" i="10" s="1"/>
  <c r="N39" i="10"/>
  <c r="O39" i="10" s="1"/>
  <c r="N40" i="10"/>
  <c r="O40" i="10" s="1"/>
  <c r="N41" i="10"/>
  <c r="N42" i="10"/>
  <c r="N43" i="10"/>
  <c r="N44" i="10"/>
  <c r="O44" i="10" s="1"/>
  <c r="N45" i="10"/>
  <c r="O45" i="10" s="1"/>
  <c r="N46" i="10"/>
  <c r="O46" i="10" s="1"/>
  <c r="N47" i="10"/>
  <c r="O47" i="10" s="1"/>
  <c r="H92" i="6"/>
  <c r="J77" i="6"/>
  <c r="J82" i="6" s="1"/>
  <c r="D25" i="13"/>
  <c r="D24" i="13"/>
  <c r="D23" i="13"/>
  <c r="D22" i="13"/>
  <c r="D21" i="13"/>
  <c r="D20" i="13"/>
  <c r="D19" i="13"/>
  <c r="D17" i="13"/>
  <c r="D16" i="13"/>
  <c r="D15" i="13"/>
  <c r="D13" i="13"/>
  <c r="J10" i="10"/>
  <c r="D11" i="13"/>
  <c r="D10" i="13"/>
  <c r="H38" i="6"/>
  <c r="O41" i="10"/>
  <c r="O42" i="10"/>
  <c r="O43" i="10"/>
  <c r="J13" i="10"/>
  <c r="J12" i="10"/>
  <c r="J11" i="10"/>
  <c r="H77" i="6"/>
  <c r="H75" i="6"/>
  <c r="H63" i="6"/>
  <c r="H60" i="6"/>
  <c r="H53" i="6"/>
  <c r="H44" i="6"/>
  <c r="H40" i="6"/>
  <c r="D14" i="13" l="1"/>
  <c r="D97" i="6"/>
  <c r="D105" i="6" s="1"/>
  <c r="O18" i="10"/>
  <c r="O48" i="10" s="1"/>
  <c r="J53" i="10" s="1"/>
  <c r="N48" i="10"/>
  <c r="J52" i="10" s="1"/>
  <c r="D12" i="13"/>
  <c r="D26" i="13" s="1"/>
  <c r="D27" i="13" s="1"/>
  <c r="D34" i="13" s="1"/>
  <c r="D82" i="6"/>
  <c r="D18" i="13" l="1"/>
  <c r="H97" i="6"/>
</calcChain>
</file>

<file path=xl/sharedStrings.xml><?xml version="1.0" encoding="utf-8"?>
<sst xmlns="http://schemas.openxmlformats.org/spreadsheetml/2006/main" count="297" uniqueCount="195">
  <si>
    <t>Instructions</t>
  </si>
  <si>
    <t>A</t>
  </si>
  <si>
    <t>B</t>
  </si>
  <si>
    <t>Date de camp de jour</t>
  </si>
  <si>
    <t>L</t>
  </si>
  <si>
    <t>M</t>
  </si>
  <si>
    <t>J</t>
  </si>
  <si>
    <t>V</t>
  </si>
  <si>
    <t>Crochet</t>
  </si>
  <si>
    <t>✔</t>
  </si>
  <si>
    <t>Date de début du camp de jour</t>
  </si>
  <si>
    <t>Date de fin du camp de jour</t>
  </si>
  <si>
    <t>Nombre de semaines</t>
  </si>
  <si>
    <t>5.1</t>
  </si>
  <si>
    <t>Capacité d’accueil totale</t>
  </si>
  <si>
    <t>5.2</t>
  </si>
  <si>
    <t>6.1</t>
  </si>
  <si>
    <t>6.2</t>
  </si>
  <si>
    <t>8.1</t>
  </si>
  <si>
    <t>8.2</t>
  </si>
  <si>
    <t>Nombre total qui travaillera durant l’été</t>
  </si>
  <si>
    <t>Nombre moyen nécessaire par semaine</t>
  </si>
  <si>
    <t>9.1</t>
  </si>
  <si>
    <t>Ratio de 1 : 1</t>
  </si>
  <si>
    <t>9.2</t>
  </si>
  <si>
    <t>Ratio de 1 : 2</t>
  </si>
  <si>
    <t>9.3</t>
  </si>
  <si>
    <t>Ratio de 1 : 3</t>
  </si>
  <si>
    <t>9.4</t>
  </si>
  <si>
    <t>Ratio de 1 : 4</t>
  </si>
  <si>
    <t>9.5</t>
  </si>
  <si>
    <t>Autre type de ratio</t>
  </si>
  <si>
    <t>Ratio d’accompagnement</t>
  </si>
  <si>
    <t>Test remplissage</t>
  </si>
  <si>
    <t>Test calculs</t>
  </si>
  <si>
    <t>Ratio</t>
  </si>
  <si>
    <t>Outil de calcul (prototype)</t>
  </si>
  <si>
    <t>.</t>
  </si>
  <si>
    <t>Paramètres</t>
  </si>
  <si>
    <t>Total</t>
  </si>
  <si>
    <t>Acc.</t>
  </si>
  <si>
    <t>Enfant</t>
  </si>
  <si>
    <t>Semaine 1</t>
  </si>
  <si>
    <t>Semaine 2</t>
  </si>
  <si>
    <t>Semaine 3</t>
  </si>
  <si>
    <t>Semaine 4</t>
  </si>
  <si>
    <t>Semaine 5</t>
  </si>
  <si>
    <t>Semaine 6</t>
  </si>
  <si>
    <t>Semaine 7</t>
  </si>
  <si>
    <t>Semaine 8</t>
  </si>
  <si>
    <t>Semaine 9</t>
  </si>
  <si>
    <t>Réponses</t>
  </si>
  <si>
    <t>Nombre d'heures par semaine</t>
  </si>
  <si>
    <t>Nombres d'heures de travail</t>
  </si>
  <si>
    <t>Légende</t>
  </si>
  <si>
    <t>Capacité d’accueil moyenne par semaine</t>
  </si>
  <si>
    <t>Nombre moyen d'accompagnateurs nécessaire par semaine</t>
  </si>
  <si>
    <t>Doit contenir les réponses et les justifications;</t>
  </si>
  <si>
    <t>Nombre total d’accompagnateurs qui travailleront durant l’été</t>
  </si>
  <si>
    <t>Explications pour vous aider à remplir le formulaire;</t>
  </si>
  <si>
    <t>Nombre d’heures d’activité anticipées</t>
  </si>
  <si>
    <t>Travail</t>
  </si>
  <si>
    <t>Fin du formulaire</t>
  </si>
  <si>
    <t>Nombre calculé automatiquement selon les données que vous avez fournies;</t>
  </si>
  <si>
    <t>S1</t>
  </si>
  <si>
    <t>S2</t>
  </si>
  <si>
    <t>S3</t>
  </si>
  <si>
    <t>S5</t>
  </si>
  <si>
    <t>S6</t>
  </si>
  <si>
    <t>S7</t>
  </si>
  <si>
    <t>S8</t>
  </si>
  <si>
    <t>S9</t>
  </si>
  <si>
    <r>
      <t xml:space="preserve">Capacité d’accueil (nombre de personnes </t>
    </r>
    <r>
      <rPr>
        <b/>
        <sz val="12"/>
        <color rgb="FFC00000"/>
        <rFont val="Arial"/>
        <family val="2"/>
      </rPr>
      <t>avec ou sans limitation</t>
    </r>
    <r>
      <rPr>
        <b/>
        <sz val="12"/>
        <color theme="1"/>
        <rFont val="Arial"/>
        <family val="2"/>
      </rPr>
      <t>)</t>
    </r>
  </si>
  <si>
    <t>Information sur le camp de jour</t>
  </si>
  <si>
    <t>Montant nécessaire pour offrir les services d'accompgnament</t>
  </si>
  <si>
    <t>Montant</t>
  </si>
  <si>
    <t>Analyste/ adjoint</t>
  </si>
  <si>
    <t>Projection d’accueil totale LF</t>
  </si>
  <si>
    <t>Capacité d’accueil moyenne par semaine LF</t>
  </si>
  <si>
    <t>Commentaires</t>
  </si>
  <si>
    <t>Personne 1</t>
  </si>
  <si>
    <t>Personne 2</t>
  </si>
  <si>
    <t>Personne 3</t>
  </si>
  <si>
    <t>Personne 4</t>
  </si>
  <si>
    <t>Personne 5</t>
  </si>
  <si>
    <t>Personne 6</t>
  </si>
  <si>
    <t>Personne 7</t>
  </si>
  <si>
    <t>Personne 8</t>
  </si>
  <si>
    <t>Personne 9</t>
  </si>
  <si>
    <t>Personne 10</t>
  </si>
  <si>
    <t>Personne 11</t>
  </si>
  <si>
    <t>Personne 12</t>
  </si>
  <si>
    <t>Personne 13</t>
  </si>
  <si>
    <t>Personne 14</t>
  </si>
  <si>
    <t>Personne 15</t>
  </si>
  <si>
    <t>Personne 16</t>
  </si>
  <si>
    <t>Personne 17</t>
  </si>
  <si>
    <t>Personne 18</t>
  </si>
  <si>
    <t>Personne 19</t>
  </si>
  <si>
    <t>Personne 20</t>
  </si>
  <si>
    <t>Personne 21</t>
  </si>
  <si>
    <t>Personne 22</t>
  </si>
  <si>
    <t>Personne 23</t>
  </si>
  <si>
    <t>Personne 24</t>
  </si>
  <si>
    <t>Personne 25</t>
  </si>
  <si>
    <t>Personne 26</t>
  </si>
  <si>
    <t>Personne 27</t>
  </si>
  <si>
    <t>Personne 28</t>
  </si>
  <si>
    <t>Personne 29</t>
  </si>
  <si>
    <t>Personne 30</t>
  </si>
  <si>
    <t>Est-ce que la demande est accepté ?</t>
  </si>
  <si>
    <t>Est-ce que le montant doit être modifié ?</t>
  </si>
  <si>
    <t>Identification</t>
  </si>
  <si>
    <t>Nom de l'organisation</t>
  </si>
  <si>
    <t>Demandé</t>
  </si>
  <si>
    <t>Recommandé</t>
  </si>
  <si>
    <t>Variation</t>
  </si>
  <si>
    <t>Identifiant</t>
  </si>
  <si>
    <t>Nom de l'organisme</t>
  </si>
  <si>
    <t>Nom et prénom de la personne responsable désignée</t>
  </si>
  <si>
    <t>Calculateur de besoins financiers</t>
  </si>
  <si>
    <r>
      <t xml:space="preserve">Nombre de personnes </t>
    </r>
    <r>
      <rPr>
        <b/>
        <sz val="12"/>
        <color rgb="FFC00000"/>
        <rFont val="Arial"/>
        <family val="2"/>
      </rPr>
      <t xml:space="preserve">ayant une limitation fonctionnelle et ayant besoin d’accompagnement </t>
    </r>
    <r>
      <rPr>
        <b/>
        <sz val="12"/>
        <rFont val="Arial"/>
        <family val="2"/>
      </rPr>
      <t>anticipé</t>
    </r>
  </si>
  <si>
    <t>Accompagnateurs ou accompagnatrices</t>
  </si>
  <si>
    <t>Ici, c’est encore une fois le même principe, mais au niveau du personnel d'accompagnement. Combien seront appelés à travailler durant l’été et en moyenne par semaine.</t>
  </si>
  <si>
    <t>Nombre total d’heures d’activités anticipées</t>
  </si>
  <si>
    <t>À transcrire aux points correspondants dans l'onglet Formulaire</t>
  </si>
  <si>
    <t>(Points de l'onglet Formulaire)</t>
  </si>
  <si>
    <t>Nombre de semaines du camp</t>
  </si>
  <si>
    <t>Personne 0</t>
  </si>
  <si>
    <t>Exemple</t>
  </si>
  <si>
    <t>Semaines</t>
  </si>
  <si>
    <r>
      <t xml:space="preserve">L’outil de calcul vous aide à répondre aux questions des points 6.2 et 8.2 du formulaire en simulant une feuille de présences. Commencez par répondre aux questions 3, 4, 6.1 et 8.1 du formulaire (qui correspondent aux paramètre de base).
Une fois les paramètres de base établis, indiquez les ratios par personne dans la colonne du même nom, l’accompagnateur à gauche et le besoin de la personne à droite. [Par exemple, la personne 1 a des besoins à des moments spécifiques; un accompagnateur pourrait prendre en charge une autre personne (1:2). La personne 2 a des problèmes de langage sévères qui requiert un accompagnement constant (1:1). ]
Puis, </t>
    </r>
    <r>
      <rPr>
        <b/>
        <sz val="12"/>
        <color theme="1"/>
        <rFont val="Arial"/>
        <family val="2"/>
      </rPr>
      <t>vous devez indiquer le chiffre 1</t>
    </r>
    <r>
      <rPr>
        <sz val="12"/>
        <color theme="1"/>
        <rFont val="Arial"/>
        <family val="2"/>
      </rPr>
      <t xml:space="preserve"> dans les cellules correspondantes aux semaines où la personne sera présente.
L’outil vous indiquera le nombre de semaines où la personne sera présente et la charge de travail que cela représente. Par exemple, si une personne est présente 8 semaines et qu’elle a besoin d’un accompagnement en 1 : 1, le nombre de semaines et le travail seront équivalents. Par contre, si cette même personne a plutôt besoin d’un accompagnement 1 : 2, le travail sera équivalent à 4 semaines si on peut effectuer un jumelage.
</t>
    </r>
    <r>
      <rPr>
        <b/>
        <sz val="12"/>
        <color theme="1"/>
        <rFont val="Arial"/>
        <family val="2"/>
      </rPr>
      <t xml:space="preserve">Précision : </t>
    </r>
    <r>
      <rPr>
        <sz val="12"/>
        <color theme="1"/>
        <rFont val="Arial"/>
        <family val="2"/>
      </rPr>
      <t>si une personne a besoin d’un accompagnement 1 : 2, mais que vous ne pouvez faire de jumelage (voir le lexique dans le guide PALÎM), parce que les personnes à limitation fonctionnelle sont dans des groupes différents, par exemple, indiquez 1 : 1 dans le ratio.</t>
    </r>
  </si>
  <si>
    <t>Projection d’accueil totale (personnes avec limitations)</t>
  </si>
  <si>
    <t>Nombre d'heures admissibles par semaine</t>
  </si>
  <si>
    <t>Remplissez une ligne par personne dans le tableau ci-dessous.</t>
  </si>
  <si>
    <t>Cette donnée est calculée automatiquement et représente le nombre d'heures d'activité que les individus qui ont une limitation fonctionnelle réaliseront dans l'été.</t>
  </si>
  <si>
    <t>L’information indiquée au point 9 est une moyenne des ratios que vous prévoyez offrir. Elle est calculée en fonction de la moyenne des personnes ayant une limitation fonctionnelle qui seront accueillies par semaines (6.2) et du nombre moyen d’accompagnateurs et d'accompagnatrices nécessaires par semaine (8.2). 
Comme la moyenne ne correspond pas toujours à la réalité, vous devez inscrire, pour chaque ratio d’accompagnement, le nombre de participants qui en bénéficieront durant l’été. Le total des nombres indiqués aux points 9.1 à 9.5 doit correspondre au nombre de participants indiqué au point 6.1. Dans l’énoncé, le premier chiffre représente l’accompagnateur et le second la ou les personnes accompagnées.
Par exemple, vous pensez accueillir 5 jeunes dont 3 ont besoin d'accompagnement constant et 2 que vous pourrez jumeler dans un même groupe avec un seul accompagnateur. Indiquez 3 au point 9.1 et 2 au point 9.2.
Si vous avez d’autres types de ratios, indiquez-les au point 9.5 et précisez de quels ratios il s'agit dans la colone justification.</t>
  </si>
  <si>
    <r>
      <t xml:space="preserve">Votre demande ne doit pas contenir les heures de préparation aux activités, les heures de service de garde ainsi que les temps de battement en début et en fin de journée. </t>
    </r>
    <r>
      <rPr>
        <b/>
        <sz val="12"/>
        <color theme="1"/>
        <rFont val="Arial"/>
        <family val="2"/>
      </rPr>
      <t>Seules les heures d'activités de loisirs en présence de la personne accompagnée sont admissibles au programme.</t>
    </r>
  </si>
  <si>
    <r>
      <t xml:space="preserve">Par exemple :
- L’horaire de votre camp de jour est de 9 h à 15 h 30 du lundi au vendredi (32,5 h par semaine);
- Vous offrez un service de garde entre 7 h et 9 h et entre 15 h 30 et 18 h (22,5 h par semaine);
- Vos accompagnateurs passent 30 min (0,5 h) par jour en préparation ou en rencontre (2,5 h par semaine);
- Ceci représente 57,5 h de travail par semaine pour un accompagnateur.
Cependant, comme « le soutien financier s’applique à la rémunération d’un accompagnateur salarié en présence de la personne accompagnée lors d’activités de loisir », et « dans le cas d’un camp de jour, les dépenses maximales admissibles correspondent à 35 h d’activités par semaine », </t>
    </r>
    <r>
      <rPr>
        <b/>
        <sz val="12"/>
        <color theme="1"/>
        <rFont val="Arial"/>
        <family val="2"/>
      </rPr>
      <t>seules les 32,5 h de camp de jour doivent être inscrites dans le formulaire.</t>
    </r>
    <r>
      <rPr>
        <sz val="12"/>
        <color theme="1"/>
        <rFont val="Arial"/>
        <family val="2"/>
      </rPr>
      <t xml:space="preserve">
</t>
    </r>
    <r>
      <rPr>
        <b/>
        <sz val="12"/>
        <color theme="1"/>
        <rFont val="Arial"/>
        <family val="2"/>
      </rPr>
      <t>Pour indiquer un nombre avec une décimale, utilisez la virgule au lieu du point.</t>
    </r>
  </si>
  <si>
    <t>Justifications ou commentaires</t>
  </si>
  <si>
    <t>Capacité d’accueil maximale par semaine</t>
  </si>
  <si>
    <t>Par capacité d’accueil maximale par semaine, on entend : Si toutes les places disponibles sont occupées à chaque semaine.
Il est possible que votre capacité d’accueil maximale par semaine ne soit pas atteinte à chaque semaine en fonction des groupes et des inscriptions.</t>
  </si>
  <si>
    <r>
      <rPr>
        <sz val="16"/>
        <color theme="1"/>
        <rFont val="Arial"/>
        <family val="2"/>
      </rPr>
      <t xml:space="preserve">Accompagnement en </t>
    </r>
    <r>
      <rPr>
        <b/>
        <sz val="16"/>
        <color theme="1"/>
        <rFont val="Arial"/>
        <family val="2"/>
      </rPr>
      <t>Camp de jour estival</t>
    </r>
  </si>
  <si>
    <r>
      <rPr>
        <sz val="16"/>
        <color theme="1"/>
        <rFont val="Arial"/>
        <family val="2"/>
      </rPr>
      <t xml:space="preserve">Accompagnement en </t>
    </r>
    <r>
      <rPr>
        <b/>
        <sz val="16"/>
        <color theme="1"/>
        <rFont val="Arial"/>
        <family val="2"/>
      </rPr>
      <t>Camp de jour à l'extérieur de la période estivale</t>
    </r>
  </si>
  <si>
    <t>Camp Autre 2</t>
  </si>
  <si>
    <t>Camp Autre 1</t>
  </si>
  <si>
    <t>1.1</t>
  </si>
  <si>
    <t>1.4</t>
  </si>
  <si>
    <t>2.1</t>
  </si>
  <si>
    <t>2.4</t>
  </si>
  <si>
    <r>
      <t xml:space="preserve">Par participation anticipée, on entend : Combien d'individus qui ont une limitation fonctionnelle et qui vont </t>
    </r>
    <r>
      <rPr>
        <b/>
        <sz val="12"/>
        <color theme="1"/>
        <rFont val="Arial"/>
        <family val="2"/>
      </rPr>
      <t>bénéficier d’accompagnement</t>
    </r>
    <r>
      <rPr>
        <sz val="12"/>
        <color theme="1"/>
        <rFont val="Arial"/>
        <family val="2"/>
      </rPr>
      <t xml:space="preserve"> pensez-vous accueillir durant le camp?
</t>
    </r>
  </si>
  <si>
    <t>Participation anticipée Camp Autre 1</t>
  </si>
  <si>
    <t>4.1</t>
  </si>
  <si>
    <t>Participation anticipée Camp Autre 2</t>
  </si>
  <si>
    <t>Total heures d’activités</t>
  </si>
  <si>
    <t xml:space="preserve"> 2 Camps</t>
  </si>
  <si>
    <t>Personnel accompagnateur nécessaire pour chaque camp</t>
  </si>
  <si>
    <t>Accompagnateurs nécessaires Camp 1</t>
  </si>
  <si>
    <t>Ratio moyen d'accompagnement</t>
  </si>
  <si>
    <r>
      <rPr>
        <b/>
        <sz val="12"/>
        <color theme="1"/>
        <rFont val="Arial"/>
        <family val="2"/>
      </rPr>
      <t>Veuillez indiquer les dates en format AAAA-MM-JJ</t>
    </r>
    <r>
      <rPr>
        <sz val="12"/>
        <color theme="1"/>
        <rFont val="Arial"/>
        <family val="2"/>
      </rPr>
      <t>. Une seule semaine est acceptée par camp.</t>
    </r>
  </si>
  <si>
    <r>
      <t xml:space="preserve">Nombre de personnes </t>
    </r>
    <r>
      <rPr>
        <b/>
        <sz val="12"/>
        <color rgb="FFC00000"/>
        <rFont val="Arial"/>
        <family val="2"/>
      </rPr>
      <t xml:space="preserve">ayant besoin d’accompagnement </t>
    </r>
    <r>
      <rPr>
        <b/>
        <sz val="12"/>
        <rFont val="Arial"/>
        <family val="2"/>
      </rPr>
      <t>anticipé</t>
    </r>
    <r>
      <rPr>
        <b/>
        <sz val="12"/>
        <color theme="1"/>
        <rFont val="Arial"/>
        <family val="2"/>
      </rPr>
      <t xml:space="preserve"> par camp</t>
    </r>
  </si>
  <si>
    <t>Accompagnatrices nécessaires Camp 2</t>
  </si>
  <si>
    <t>6.3</t>
  </si>
  <si>
    <t>6.4</t>
  </si>
  <si>
    <t>6.5</t>
  </si>
  <si>
    <t xml:space="preserve"> heures camp 1</t>
  </si>
  <si>
    <t xml:space="preserve"> heures camp 2</t>
  </si>
  <si>
    <t>Au besoin, vous pouvez utiliser l'outil de calcul disponible dans l’onglet du même nom.</t>
  </si>
  <si>
    <t>Nombre total de personnes différentes accompagnées</t>
  </si>
  <si>
    <t>Au besoin, utilisez l'outil de calcul (la moyenne peut être un nombre avec une décimale)</t>
  </si>
  <si>
    <t xml:space="preserve">Total projeté des salaires d'accompagnement </t>
  </si>
  <si>
    <t xml:space="preserve">Le nombre d'heures de travail est calculé automatiquement en divisant le nombre d'heures d'activité par semaine par le ratio d'accompagnement.
</t>
  </si>
  <si>
    <r>
      <t xml:space="preserve">Le nombre d'heures de travail au point 10 est calculé automatiquement en divisant le nombre d'heures d'activité (7) par le ratio moyen d'accompagnement.(est calculé automatiquement en divisant le nombre d'heures d'activité par semaine par le ratio d'accompagnement.
Si la case 10 indique </t>
    </r>
    <r>
      <rPr>
        <b/>
        <sz val="12"/>
        <color rgb="FF0082BE"/>
        <rFont val="Arial"/>
        <family val="2"/>
      </rPr>
      <t>FAUX</t>
    </r>
    <r>
      <rPr>
        <sz val="12"/>
        <color theme="1"/>
        <rFont val="Arial"/>
        <family val="2"/>
      </rPr>
      <t>, vérifiez que le total des points 9.1 à 9.5 correspond bien au nombre indiqué au point 6.1</t>
    </r>
  </si>
  <si>
    <r>
      <t xml:space="preserve">Les montants représentent les dépenses en salaire pour le personnel d'accompagnement basées sur un salaire de 16,00 $/h. </t>
    </r>
    <r>
      <rPr>
        <b/>
        <sz val="12"/>
        <color theme="1"/>
        <rFont val="Arial"/>
        <family val="2"/>
      </rPr>
      <t>Nous tenons à rappeler que le montant inscrit à ce formulaire ne constitue pas un engagement d’AlterGo.</t>
    </r>
    <r>
      <rPr>
        <sz val="12"/>
        <color theme="1"/>
        <rFont val="Arial"/>
        <family val="2"/>
      </rPr>
      <t xml:space="preserve">
Si après avoir rempli le formulaire la cellule affiche </t>
    </r>
    <r>
      <rPr>
        <sz val="12"/>
        <color rgb="FFFF0000"/>
        <rFont val="Arial"/>
        <family val="2"/>
      </rPr>
      <t xml:space="preserve">#VALEUR! </t>
    </r>
    <r>
      <rPr>
        <sz val="12"/>
        <rFont val="Arial"/>
        <family val="2"/>
      </rPr>
      <t>ou aucun nombre</t>
    </r>
    <r>
      <rPr>
        <sz val="12"/>
        <color theme="1"/>
        <rFont val="Arial"/>
        <family val="2"/>
      </rPr>
      <t>, c’est que vous avez omis une donnée ou qu’un calcul est erroné. Veuillez réviser le formulaire. Si vous ne parvenez pas à trouver le problème, contactez-nous.</t>
    </r>
  </si>
  <si>
    <t>Projection d’accueil moyenne par semaine</t>
  </si>
  <si>
    <r>
      <t xml:space="preserve">Par capacité d’accueil, on entend : « Le nombre d’individus au total </t>
    </r>
    <r>
      <rPr>
        <sz val="12"/>
        <color rgb="FFFF0000"/>
        <rFont val="Arial"/>
        <family val="2"/>
      </rPr>
      <t>avec ou sans limitation</t>
    </r>
    <r>
      <rPr>
        <sz val="12"/>
        <color theme="1"/>
        <rFont val="Arial"/>
        <family val="2"/>
      </rPr>
      <t xml:space="preserve"> qui peuvent être admis durant la semaine.»</t>
    </r>
  </si>
  <si>
    <r>
      <t xml:space="preserve">Le ratio moyen indiqué au point 5 est une moyenne calculée en fonction des personnes ayant une limitation fonctionnelle qui seront accueillies par semaines et du nombre moyen d’accompagnateurs et d'accompagnatrices prévu. </t>
    </r>
    <r>
      <rPr>
        <b/>
        <sz val="12"/>
        <color theme="1"/>
        <rFont val="Arial"/>
        <family val="2"/>
      </rPr>
      <t>Un ratio plus grand qu'un accompagnateur pour 5 personnes affichera 0 ; si c'est votre cas, expliquez la situation.</t>
    </r>
    <r>
      <rPr>
        <sz val="12"/>
        <color theme="1"/>
        <rFont val="Arial"/>
        <family val="2"/>
      </rPr>
      <t xml:space="preserve">
Comme la moyenne ne correspond pas toujours à la réalité, vous devez inscrire ci-dessous le nombre de jeunes qui bénéficieront de chaque ratio d’accompagnement pour chaque camp. Le total des nombres indiqués aux points 6.1 à 6.5 doit</t>
    </r>
    <r>
      <rPr>
        <b/>
        <sz val="12"/>
        <color theme="1"/>
        <rFont val="Arial"/>
        <family val="2"/>
      </rPr>
      <t xml:space="preserve"> correspondre au nombre de participants indiqué au point 4 pour chaque camp Autre</t>
    </r>
    <r>
      <rPr>
        <sz val="12"/>
        <color theme="1"/>
        <rFont val="Arial"/>
        <family val="2"/>
      </rPr>
      <t>. Dans l’énoncé, le premier chiffre représente l’accompagnateur et le second les personnes accompagnées.
Par exemple, vous pensez accueillir 5 jeunes dont 3 ont besoin d'accompagnement constant et 2 que vous pourrez jumeler dans un même groupe avec un seul accompagnateur. Indiquez 3 au point 6.1 et 2 au point 6.2 dans le camp approprié.</t>
    </r>
  </si>
  <si>
    <t>Explication ou justification du ratio prévu, si nécessaire :</t>
  </si>
  <si>
    <r>
      <t xml:space="preserve">Capacité d’accueil totale
</t>
    </r>
    <r>
      <rPr>
        <sz val="12"/>
        <color theme="1"/>
        <rFont val="Arial"/>
        <family val="2"/>
      </rPr>
      <t>(la même capacité d'acceuil est supposée pour tous les camps)</t>
    </r>
  </si>
  <si>
    <t xml:space="preserve">Total des salaires </t>
  </si>
  <si>
    <r>
      <rPr>
        <b/>
        <sz val="12"/>
        <color theme="1"/>
        <rFont val="Arial"/>
        <family val="2"/>
      </rPr>
      <t>IMPORTANT</t>
    </r>
    <r>
      <rPr>
        <sz val="12"/>
        <color theme="1"/>
        <rFont val="Arial"/>
        <family val="2"/>
      </rPr>
      <t xml:space="preserve"> Aucun camp</t>
    </r>
    <r>
      <rPr>
        <b/>
        <sz val="12"/>
        <color theme="1"/>
        <rFont val="Arial"/>
        <family val="2"/>
      </rPr>
      <t xml:space="preserve"> avec hébergement</t>
    </r>
    <r>
      <rPr>
        <sz val="12"/>
        <color theme="1"/>
        <rFont val="Arial"/>
        <family val="2"/>
      </rPr>
      <t xml:space="preserve"> n'est admissible au PALÎM. Votre demande ne doit pas contenir les heures de préparation aux activités, les heures de service de garde ou les temps de rassemblement en début et en fin de journée. </t>
    </r>
  </si>
  <si>
    <t>Nom du Camp Autre 1</t>
  </si>
  <si>
    <t>ex : Relâche</t>
  </si>
  <si>
    <t>ex. Camp des fêtes</t>
  </si>
  <si>
    <r>
      <t xml:space="preserve">Les montants représentent les dépenses en salaire pour le personnel d'accompagnement basées sur un salaire de 16,75 $/h. </t>
    </r>
    <r>
      <rPr>
        <b/>
        <sz val="12"/>
        <color theme="1"/>
        <rFont val="Arial"/>
        <family val="2"/>
      </rPr>
      <t>Nous tenons à rappeler que le montant inscrit à ce formulaire ne constitue pas un engagement d’AlterGo.</t>
    </r>
    <r>
      <rPr>
        <sz val="12"/>
        <color theme="1"/>
        <rFont val="Arial"/>
        <family val="2"/>
      </rPr>
      <t xml:space="preserve">
Si après avoir rempli le formulaire la cellule affiche </t>
    </r>
    <r>
      <rPr>
        <sz val="12"/>
        <color rgb="FFFF0000"/>
        <rFont val="Arial"/>
        <family val="2"/>
      </rPr>
      <t>#VALEUR!</t>
    </r>
    <r>
      <rPr>
        <sz val="12"/>
        <color theme="1"/>
        <rFont val="Arial"/>
        <family val="2"/>
      </rPr>
      <t>, c’est que vous avez omis une donnée ou qu’un calcul est erroné. Veuillez réviser le formulaire. Si vous ne parvenez pas à trouver le problème, veuillez nous contacter.</t>
    </r>
  </si>
  <si>
    <r>
      <t xml:space="preserve">Ce formulaire sert à estimer vos besoins en accompagnement pour votre </t>
    </r>
    <r>
      <rPr>
        <b/>
        <sz val="12"/>
        <color theme="1"/>
        <rFont val="Arial"/>
        <family val="2"/>
      </rPr>
      <t>camp de jour d'été</t>
    </r>
    <r>
      <rPr>
        <sz val="12"/>
        <color theme="1"/>
        <rFont val="Arial"/>
        <family val="2"/>
      </rPr>
      <t>. Veuillez porter une attention particulière aux types de données qui sont demandées. Référez-vous à la légende sous le bloc d’instructions et aux explications supplémentaires pour plus de détails.</t>
    </r>
  </si>
  <si>
    <r>
      <t xml:space="preserve">Un </t>
    </r>
    <r>
      <rPr>
        <b/>
        <sz val="12"/>
        <color theme="1"/>
        <rFont val="Arial"/>
        <family val="2"/>
      </rPr>
      <t>maximum de 9 semaines</t>
    </r>
    <r>
      <rPr>
        <sz val="12"/>
        <color theme="1"/>
        <rFont val="Arial"/>
        <family val="2"/>
      </rPr>
      <t xml:space="preserve"> est accepté et un maximum de 35 heures par semaine est admissible.
</t>
    </r>
    <r>
      <rPr>
        <b/>
        <sz val="12"/>
        <color theme="1"/>
        <rFont val="Arial"/>
        <family val="2"/>
      </rPr>
      <t xml:space="preserve">Rappel : </t>
    </r>
    <r>
      <rPr>
        <sz val="12"/>
        <color theme="1"/>
        <rFont val="Arial"/>
        <family val="2"/>
      </rPr>
      <t>les heures de formation, de préparation, de service de garde et les temps de battement ne sont pas couverts par le programme.</t>
    </r>
  </si>
  <si>
    <t>Date de début du camp de jour d'été (AAAA-MM-JJ)</t>
  </si>
  <si>
    <t>Date de fin du camp de jour d'été (AAAA-MM-JJ)</t>
  </si>
  <si>
    <r>
      <t xml:space="preserve">Combien d'individus qui ont une limitation fonctionnelle et qui vont </t>
    </r>
    <r>
      <rPr>
        <b/>
        <sz val="12"/>
        <color theme="1"/>
        <rFont val="Arial"/>
        <family val="2"/>
      </rPr>
      <t>bénéficier d’accompagnement</t>
    </r>
    <r>
      <rPr>
        <sz val="12"/>
        <color theme="1"/>
        <rFont val="Arial"/>
        <family val="2"/>
      </rPr>
      <t xml:space="preserve"> pensez-vous accueillir par semaine?</t>
    </r>
  </si>
  <si>
    <t>* Ce nombre doit être plus petit ou égal au nombre inscrit en 8.1</t>
  </si>
  <si>
    <t>Demande</t>
  </si>
  <si>
    <t>Été</t>
  </si>
  <si>
    <r>
      <t xml:space="preserve">Ce formulaire sert à estimer les besoins en accompagnement pour votre </t>
    </r>
    <r>
      <rPr>
        <b/>
        <sz val="12"/>
        <color theme="1"/>
        <rFont val="Arial"/>
        <family val="2"/>
      </rPr>
      <t>camp de jour de la relâche ou votre camp de jour d'hiver</t>
    </r>
    <r>
      <rPr>
        <sz val="12"/>
        <color theme="1"/>
        <rFont val="Arial"/>
        <family val="2"/>
      </rPr>
      <t>. 
Le calcul fait ici sert à justifier le montant inscrit dans le formulaire de demande.</t>
    </r>
  </si>
  <si>
    <t>Calculateur de besoins financiers (Justification du montant demandé)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</si>
</sst>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 #,##0.00_)\ &quot;$&quot;_ ;_ * \(#,##0.00\)\ &quot;$&quot;_ ;_ * &quot;-&quot;??_)\ &quot;$&quot;_ ;_ @_ "/>
    <numFmt numFmtId="164" formatCode="[$-F800]dddd\,\ mmmm\ dd\,\ yyyy"/>
  </numFmts>
  <fonts count="32"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color rgb="FFFA7D00"/>
      <name val="Arial"/>
      <family val="2"/>
    </font>
    <font>
      <sz val="12"/>
      <color rgb="FFFA7D00"/>
      <name val="Arial"/>
      <family val="2"/>
    </font>
    <font>
      <b/>
      <sz val="12"/>
      <color theme="0"/>
      <name val="Arial"/>
      <family val="2"/>
    </font>
    <font>
      <b/>
      <sz val="12"/>
      <color theme="1"/>
      <name val="Arial"/>
      <family val="2"/>
    </font>
    <font>
      <sz val="12"/>
      <color theme="0"/>
      <name val="Arial"/>
      <family val="2"/>
    </font>
    <font>
      <b/>
      <sz val="12"/>
      <name val="Arial"/>
      <family val="2"/>
    </font>
    <font>
      <sz val="12"/>
      <name val="Arial"/>
      <family val="2"/>
    </font>
    <font>
      <sz val="11"/>
      <color theme="1"/>
      <name val="Arial"/>
      <family val="2"/>
    </font>
    <font>
      <b/>
      <sz val="16"/>
      <color theme="1"/>
      <name val="Arial"/>
      <family val="2"/>
    </font>
    <font>
      <b/>
      <sz val="16"/>
      <color theme="0"/>
      <name val="Arial"/>
      <family val="2"/>
    </font>
    <font>
      <b/>
      <sz val="14"/>
      <color theme="0"/>
      <name val="Arial"/>
      <family val="2"/>
    </font>
    <font>
      <b/>
      <sz val="12"/>
      <color rgb="FFC00000"/>
      <name val="Arial"/>
      <family val="2"/>
    </font>
    <font>
      <sz val="16"/>
      <color theme="1"/>
      <name val="Arial"/>
      <family val="2"/>
    </font>
    <font>
      <sz val="16"/>
      <color rgb="FFFF0000"/>
      <name val="Arial"/>
      <family val="2"/>
    </font>
    <font>
      <sz val="12"/>
      <color theme="1"/>
      <name val="Lato"/>
      <family val="2"/>
    </font>
    <font>
      <b/>
      <sz val="12"/>
      <color theme="1"/>
      <name val="Lato"/>
      <family val="2"/>
    </font>
    <font>
      <sz val="12"/>
      <color rgb="FFFF0000"/>
      <name val="Arial"/>
      <family val="2"/>
    </font>
    <font>
      <sz val="8"/>
      <name val="Calibri"/>
      <family val="2"/>
      <scheme val="minor"/>
    </font>
    <font>
      <b/>
      <sz val="12"/>
      <color rgb="FF0082BE"/>
      <name val="Arial"/>
      <family val="2"/>
    </font>
  </fonts>
  <fills count="18">
    <fill>
      <patternFill patternType="none"/>
    </fill>
    <fill>
      <patternFill patternType="gray125"/>
    </fill>
    <fill>
      <patternFill patternType="solid">
        <fgColor rgb="FFF2F2F2"/>
      </patternFill>
    </fill>
    <fill>
      <patternFill patternType="solid">
        <fgColor rgb="FFFFFFCC"/>
      </patternFill>
    </fill>
    <fill>
      <patternFill patternType="solid">
        <fgColor theme="5" tint="-0.249977111117893"/>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5"/>
        <bgColor indexed="64"/>
      </patternFill>
    </fill>
    <fill>
      <patternFill patternType="solid">
        <fgColor rgb="FFFFFFCC"/>
        <bgColor indexed="64"/>
      </patternFill>
    </fill>
    <fill>
      <patternFill patternType="solid">
        <fgColor theme="0"/>
        <bgColor indexed="64"/>
      </patternFill>
    </fill>
    <fill>
      <patternFill patternType="solid">
        <fgColor theme="2" tint="-9.9978637043366805E-2"/>
        <bgColor indexed="64"/>
      </patternFill>
    </fill>
    <fill>
      <patternFill patternType="solid">
        <fgColor rgb="FFDDEBF7"/>
        <bgColor indexed="64"/>
      </patternFill>
    </fill>
    <fill>
      <patternFill patternType="solid">
        <fgColor rgb="FF0082BE"/>
        <bgColor indexed="64"/>
      </patternFill>
    </fill>
    <fill>
      <patternFill patternType="solid">
        <fgColor theme="9"/>
        <bgColor indexed="64"/>
      </patternFill>
    </fill>
    <fill>
      <patternFill patternType="solid">
        <fgColor rgb="FF1ECAD3"/>
        <bgColor indexed="64"/>
      </patternFill>
    </fill>
    <fill>
      <patternFill patternType="solid">
        <fgColor theme="0" tint="-0.14999847407452621"/>
        <bgColor indexed="64"/>
      </patternFill>
    </fill>
    <fill>
      <patternFill patternType="solid">
        <fgColor theme="0" tint="-0.249977111117893"/>
        <bgColor indexed="64"/>
      </patternFill>
    </fill>
  </fills>
  <borders count="46">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theme="0"/>
      </left>
      <right style="thin">
        <color theme="0"/>
      </right>
      <top/>
      <bottom/>
      <diagonal/>
    </border>
    <border>
      <left style="thin">
        <color theme="0"/>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B2B2B2"/>
      </left>
      <right/>
      <top style="thin">
        <color rgb="FFB2B2B2"/>
      </top>
      <bottom style="thin">
        <color rgb="FFB2B2B2"/>
      </bottom>
      <diagonal/>
    </border>
    <border>
      <left/>
      <right/>
      <top style="thin">
        <color rgb="FFB2B2B2"/>
      </top>
      <bottom style="thin">
        <color rgb="FFB2B2B2"/>
      </bottom>
      <diagonal/>
    </border>
    <border>
      <left/>
      <right style="thin">
        <color rgb="FFB2B2B2"/>
      </right>
      <top style="thin">
        <color rgb="FFB2B2B2"/>
      </top>
      <bottom style="thin">
        <color rgb="FFB2B2B2"/>
      </bottom>
      <diagonal/>
    </border>
  </borders>
  <cellStyleXfs count="5">
    <xf numFmtId="0" fontId="0" fillId="0" borderId="0"/>
    <xf numFmtId="44" fontId="12" fillId="0" borderId="0" applyFont="0" applyFill="0" applyBorder="0" applyAlignment="0" applyProtection="0"/>
    <xf numFmtId="0" fontId="13" fillId="2" borderId="1" applyNumberFormat="0" applyAlignment="0" applyProtection="0"/>
    <xf numFmtId="0" fontId="12" fillId="3" borderId="2" applyNumberFormat="0" applyFont="0" applyAlignment="0" applyProtection="0"/>
    <xf numFmtId="9" fontId="12" fillId="0" borderId="0" applyFont="0" applyFill="0" applyBorder="0" applyAlignment="0" applyProtection="0"/>
  </cellStyleXfs>
  <cellXfs count="213">
    <xf numFmtId="0" fontId="0" fillId="0" borderId="0" xfId="0"/>
    <xf numFmtId="0" fontId="21" fillId="0" borderId="0" xfId="0" applyFont="1" applyAlignment="1">
      <alignment horizontal="left" vertical="center"/>
    </xf>
    <xf numFmtId="0" fontId="21" fillId="0" borderId="0" xfId="0" applyFont="1"/>
    <xf numFmtId="0" fontId="11" fillId="0" borderId="5" xfId="0" applyFont="1" applyBorder="1" applyAlignment="1">
      <alignment horizontal="left"/>
    </xf>
    <xf numFmtId="0" fontId="11" fillId="0" borderId="9" xfId="0" applyFont="1" applyBorder="1" applyAlignment="1">
      <alignment horizontal="center"/>
    </xf>
    <xf numFmtId="0" fontId="17" fillId="0" borderId="10" xfId="0" applyFont="1" applyBorder="1" applyAlignment="1">
      <alignment horizontal="left" vertical="center"/>
    </xf>
    <xf numFmtId="0" fontId="11" fillId="0" borderId="0" xfId="0" applyFont="1" applyAlignment="1">
      <alignment horizontal="center"/>
    </xf>
    <xf numFmtId="0" fontId="17" fillId="0" borderId="0" xfId="0" applyFont="1" applyAlignment="1">
      <alignment horizontal="left" vertical="center"/>
    </xf>
    <xf numFmtId="0" fontId="11" fillId="0" borderId="4" xfId="0" applyFont="1" applyBorder="1" applyAlignment="1">
      <alignment horizontal="center"/>
    </xf>
    <xf numFmtId="0" fontId="17" fillId="0" borderId="5" xfId="0" applyFont="1" applyBorder="1" applyAlignment="1">
      <alignment horizontal="left" vertical="center"/>
    </xf>
    <xf numFmtId="0" fontId="11" fillId="0" borderId="0" xfId="0" applyFont="1" applyAlignment="1">
      <alignment horizontal="left"/>
    </xf>
    <xf numFmtId="0" fontId="11" fillId="0" borderId="7" xfId="0" applyFont="1" applyBorder="1" applyAlignment="1">
      <alignment horizontal="center"/>
    </xf>
    <xf numFmtId="0" fontId="11" fillId="0" borderId="0" xfId="0" applyFont="1" applyAlignment="1">
      <alignment horizontal="left" vertical="center"/>
    </xf>
    <xf numFmtId="0" fontId="19" fillId="0" borderId="0" xfId="0" applyFont="1" applyAlignment="1">
      <alignment horizontal="left" vertical="center"/>
    </xf>
    <xf numFmtId="0" fontId="23" fillId="0" borderId="0" xfId="0" applyFont="1" applyAlignment="1">
      <alignment horizontal="center" vertical="center" wrapText="1"/>
    </xf>
    <xf numFmtId="0" fontId="23" fillId="0" borderId="0" xfId="0" applyFont="1" applyAlignment="1">
      <alignment horizontal="left" vertical="center" wrapText="1"/>
    </xf>
    <xf numFmtId="0" fontId="11" fillId="0" borderId="5" xfId="0" applyFont="1" applyBorder="1" applyAlignment="1">
      <alignment horizontal="left" vertical="center"/>
    </xf>
    <xf numFmtId="0" fontId="16" fillId="0" borderId="7" xfId="0" applyFont="1" applyBorder="1" applyAlignment="1">
      <alignment vertical="center"/>
    </xf>
    <xf numFmtId="0" fontId="16" fillId="0" borderId="9" xfId="0" applyFont="1" applyBorder="1" applyAlignment="1">
      <alignment vertical="center"/>
    </xf>
    <xf numFmtId="0" fontId="19" fillId="0" borderId="10" xfId="0" applyFont="1" applyBorder="1" applyAlignment="1">
      <alignment horizontal="left" vertical="center"/>
    </xf>
    <xf numFmtId="164" fontId="11" fillId="0" borderId="13" xfId="0" applyNumberFormat="1" applyFont="1" applyBorder="1" applyAlignment="1">
      <alignment horizontal="center" vertical="center"/>
    </xf>
    <xf numFmtId="0" fontId="11" fillId="0" borderId="14" xfId="0" applyFont="1" applyBorder="1" applyAlignment="1">
      <alignment horizontal="left"/>
    </xf>
    <xf numFmtId="0" fontId="16" fillId="0" borderId="0" xfId="0" applyFont="1" applyAlignment="1">
      <alignment horizontal="left" vertical="center"/>
    </xf>
    <xf numFmtId="0" fontId="18" fillId="0" borderId="0" xfId="0" applyFont="1" applyAlignment="1">
      <alignment horizontal="left" vertical="center"/>
    </xf>
    <xf numFmtId="0" fontId="11" fillId="0" borderId="7" xfId="0" applyFont="1" applyBorder="1" applyAlignment="1">
      <alignment horizontal="center" vertical="center"/>
    </xf>
    <xf numFmtId="0" fontId="11" fillId="0" borderId="0" xfId="0" applyFont="1" applyAlignment="1">
      <alignment horizontal="left" vertical="center" indent="1"/>
    </xf>
    <xf numFmtId="0" fontId="17" fillId="0" borderId="0" xfId="0" applyFont="1" applyAlignment="1">
      <alignment horizontal="left" vertical="center" indent="1"/>
    </xf>
    <xf numFmtId="0" fontId="11" fillId="0" borderId="0" xfId="0" applyFont="1" applyAlignment="1">
      <alignment horizontal="left" vertical="center" wrapText="1"/>
    </xf>
    <xf numFmtId="0" fontId="16" fillId="0" borderId="7" xfId="0" applyFont="1" applyBorder="1" applyAlignment="1">
      <alignment horizontal="center" vertical="center"/>
    </xf>
    <xf numFmtId="0" fontId="10" fillId="0" borderId="0" xfId="0" applyFont="1"/>
    <xf numFmtId="0" fontId="10" fillId="0" borderId="0" xfId="0" applyFont="1" applyAlignment="1">
      <alignment horizontal="center" vertical="center"/>
    </xf>
    <xf numFmtId="0" fontId="16" fillId="0" borderId="0" xfId="0" applyFont="1"/>
    <xf numFmtId="0" fontId="10" fillId="0" borderId="0" xfId="0" applyFont="1" applyAlignment="1">
      <alignment horizontal="left" vertical="center"/>
    </xf>
    <xf numFmtId="0" fontId="10" fillId="0" borderId="16" xfId="0" applyFont="1" applyBorder="1" applyAlignment="1">
      <alignment horizontal="center" vertical="center"/>
    </xf>
    <xf numFmtId="0" fontId="10" fillId="0" borderId="0" xfId="0" applyFont="1" applyAlignment="1">
      <alignment horizontal="left" vertical="center" indent="1"/>
    </xf>
    <xf numFmtId="0" fontId="10" fillId="0" borderId="15" xfId="0" applyFont="1" applyBorder="1" applyAlignment="1">
      <alignment horizontal="center" vertical="center"/>
    </xf>
    <xf numFmtId="0" fontId="9" fillId="0" borderId="0" xfId="0" applyFont="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6" xfId="0" applyFont="1" applyBorder="1" applyAlignment="1">
      <alignment horizontal="center" vertical="center"/>
    </xf>
    <xf numFmtId="0" fontId="9" fillId="0" borderId="0" xfId="0" applyFont="1" applyAlignment="1">
      <alignment vertical="center"/>
    </xf>
    <xf numFmtId="0" fontId="16" fillId="0" borderId="0" xfId="0" applyFont="1" applyAlignment="1">
      <alignment horizontal="center" vertical="center"/>
    </xf>
    <xf numFmtId="15" fontId="8" fillId="0" borderId="0" xfId="0" applyNumberFormat="1" applyFont="1"/>
    <xf numFmtId="0" fontId="8" fillId="0" borderId="0" xfId="0" applyFont="1"/>
    <xf numFmtId="0" fontId="8" fillId="0" borderId="0" xfId="0" applyFont="1" applyAlignment="1">
      <alignment horizontal="center" vertical="center"/>
    </xf>
    <xf numFmtId="0" fontId="7" fillId="0" borderId="0" xfId="0" applyFont="1"/>
    <xf numFmtId="0" fontId="16" fillId="0" borderId="4" xfId="0" applyFont="1" applyBorder="1" applyAlignment="1">
      <alignment horizontal="center" vertical="center"/>
    </xf>
    <xf numFmtId="0" fontId="4" fillId="0" borderId="34" xfId="0" applyFont="1" applyBorder="1"/>
    <xf numFmtId="0" fontId="23" fillId="4" borderId="39" xfId="0" applyFont="1" applyFill="1" applyBorder="1" applyAlignment="1">
      <alignment horizontal="left" vertical="center"/>
    </xf>
    <xf numFmtId="0" fontId="23" fillId="4" borderId="39" xfId="0" applyFont="1" applyFill="1" applyBorder="1" applyAlignment="1">
      <alignment horizontal="center" vertical="center"/>
    </xf>
    <xf numFmtId="1" fontId="14" fillId="2" borderId="39" xfId="2" applyNumberFormat="1" applyFont="1" applyBorder="1" applyAlignment="1" applyProtection="1">
      <alignment horizontal="center" vertical="center"/>
    </xf>
    <xf numFmtId="4" fontId="13" fillId="2" borderId="39" xfId="2" applyNumberFormat="1" applyBorder="1" applyAlignment="1" applyProtection="1">
      <alignment horizontal="center" vertical="center"/>
    </xf>
    <xf numFmtId="44" fontId="18" fillId="5" borderId="39" xfId="1" applyFont="1" applyFill="1" applyBorder="1" applyAlignment="1" applyProtection="1">
      <alignment horizontal="center" vertical="center"/>
    </xf>
    <xf numFmtId="0" fontId="27" fillId="0" borderId="0" xfId="0" applyFont="1" applyAlignment="1">
      <alignment horizontal="center" vertical="center"/>
    </xf>
    <xf numFmtId="0" fontId="28" fillId="0" borderId="0" xfId="0" applyFont="1"/>
    <xf numFmtId="0" fontId="27" fillId="0" borderId="3" xfId="0" applyFont="1" applyBorder="1"/>
    <xf numFmtId="0" fontId="27" fillId="0" borderId="0" xfId="0" applyFont="1"/>
    <xf numFmtId="0" fontId="27" fillId="0" borderId="10" xfId="0" applyFont="1" applyBorder="1" applyAlignment="1">
      <alignment horizontal="left" vertical="center"/>
    </xf>
    <xf numFmtId="0" fontId="27" fillId="0" borderId="10" xfId="0" applyFont="1" applyBorder="1" applyAlignment="1">
      <alignment horizontal="center" vertical="center"/>
    </xf>
    <xf numFmtId="0" fontId="28" fillId="0" borderId="0" xfId="0" applyFont="1" applyAlignment="1">
      <alignment horizontal="left" vertical="center"/>
    </xf>
    <xf numFmtId="0" fontId="27" fillId="0" borderId="0" xfId="0" applyFont="1" applyAlignment="1">
      <alignment vertical="center"/>
    </xf>
    <xf numFmtId="0" fontId="27" fillId="0" borderId="3" xfId="0" applyFont="1" applyBorder="1" applyAlignment="1">
      <alignment vertical="center"/>
    </xf>
    <xf numFmtId="0" fontId="27" fillId="0" borderId="39" xfId="0" applyFont="1" applyBorder="1" applyAlignment="1">
      <alignment horizontal="center" vertical="center"/>
    </xf>
    <xf numFmtId="0" fontId="27" fillId="0" borderId="39" xfId="0" applyFont="1" applyBorder="1" applyAlignment="1">
      <alignment horizontal="left" vertical="center"/>
    </xf>
    <xf numFmtId="0" fontId="27" fillId="0" borderId="39" xfId="0" applyFont="1" applyBorder="1"/>
    <xf numFmtId="164" fontId="11" fillId="6" borderId="39" xfId="0" applyNumberFormat="1" applyFont="1" applyFill="1" applyBorder="1" applyAlignment="1">
      <alignment horizontal="center" vertical="center"/>
    </xf>
    <xf numFmtId="14" fontId="2" fillId="7" borderId="39" xfId="0" applyNumberFormat="1" applyFont="1" applyFill="1" applyBorder="1" applyAlignment="1">
      <alignment horizontal="center" vertical="center"/>
    </xf>
    <xf numFmtId="2" fontId="2" fillId="7" borderId="39" xfId="0" applyNumberFormat="1" applyFont="1" applyFill="1" applyBorder="1" applyAlignment="1">
      <alignment horizontal="center" vertical="center"/>
    </xf>
    <xf numFmtId="2" fontId="11" fillId="6" borderId="39" xfId="0" applyNumberFormat="1" applyFont="1" applyFill="1" applyBorder="1" applyAlignment="1">
      <alignment horizontal="center" vertical="center"/>
    </xf>
    <xf numFmtId="4" fontId="11" fillId="6" borderId="39" xfId="0" applyNumberFormat="1" applyFont="1" applyFill="1" applyBorder="1" applyAlignment="1">
      <alignment horizontal="center" vertical="center"/>
    </xf>
    <xf numFmtId="0" fontId="28" fillId="0" borderId="39" xfId="0" applyFont="1" applyBorder="1" applyAlignment="1">
      <alignment horizontal="left" vertical="center"/>
    </xf>
    <xf numFmtId="44" fontId="16" fillId="7" borderId="39" xfId="1" applyFont="1" applyFill="1" applyBorder="1" applyAlignment="1" applyProtection="1">
      <alignment horizontal="center" vertical="center"/>
    </xf>
    <xf numFmtId="0" fontId="27" fillId="0" borderId="0" xfId="0" applyFont="1" applyAlignment="1">
      <alignment horizontal="left" vertical="center"/>
    </xf>
    <xf numFmtId="44" fontId="27" fillId="0" borderId="0" xfId="0" applyNumberFormat="1" applyFont="1"/>
    <xf numFmtId="9" fontId="27" fillId="0" borderId="3" xfId="4" applyFont="1" applyBorder="1" applyProtection="1"/>
    <xf numFmtId="0" fontId="10" fillId="0" borderId="15" xfId="0" applyFont="1" applyBorder="1" applyAlignment="1" applyProtection="1">
      <alignment horizontal="center" vertical="center"/>
      <protection locked="0"/>
    </xf>
    <xf numFmtId="0" fontId="10" fillId="0" borderId="16" xfId="0" applyFont="1" applyBorder="1" applyAlignment="1" applyProtection="1">
      <alignment horizontal="center" vertical="center"/>
      <protection locked="0"/>
    </xf>
    <xf numFmtId="0" fontId="10" fillId="0" borderId="21"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0" fillId="0" borderId="35"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20" fillId="0" borderId="0" xfId="0" applyFont="1"/>
    <xf numFmtId="0" fontId="20" fillId="0" borderId="0" xfId="0" applyFont="1" applyAlignment="1">
      <alignment horizontal="center"/>
    </xf>
    <xf numFmtId="0" fontId="21" fillId="0" borderId="0" xfId="0" applyFont="1" applyAlignment="1">
      <alignment vertical="center"/>
    </xf>
    <xf numFmtId="0" fontId="20" fillId="7" borderId="0" xfId="0" applyFont="1" applyFill="1" applyAlignment="1">
      <alignment horizontal="center" vertical="center"/>
    </xf>
    <xf numFmtId="0" fontId="3" fillId="0" borderId="0" xfId="0" applyFont="1" applyAlignment="1">
      <alignment horizontal="left"/>
    </xf>
    <xf numFmtId="0" fontId="20" fillId="3" borderId="2" xfId="3" applyFont="1" applyAlignment="1" applyProtection="1">
      <alignment horizontal="center"/>
    </xf>
    <xf numFmtId="0" fontId="7" fillId="0" borderId="0" xfId="0" applyFont="1" applyAlignment="1">
      <alignment horizontal="left" vertical="center" indent="1"/>
    </xf>
    <xf numFmtId="0" fontId="5" fillId="0" borderId="0" xfId="0" applyFont="1" applyAlignment="1">
      <alignment horizontal="left" vertical="center" indent="1"/>
    </xf>
    <xf numFmtId="0" fontId="20" fillId="0" borderId="6" xfId="0" applyFont="1" applyBorder="1"/>
    <xf numFmtId="0" fontId="20" fillId="0" borderId="8" xfId="0" applyFont="1" applyBorder="1"/>
    <xf numFmtId="0" fontId="20" fillId="0" borderId="11" xfId="0" applyFont="1" applyBorder="1"/>
    <xf numFmtId="0" fontId="20" fillId="0" borderId="0" xfId="0" applyFont="1" applyAlignment="1">
      <alignment horizontal="center" vertical="center"/>
    </xf>
    <xf numFmtId="0" fontId="20" fillId="0" borderId="5" xfId="0" applyFont="1" applyBorder="1"/>
    <xf numFmtId="0" fontId="20" fillId="0" borderId="12" xfId="0" applyFont="1" applyBorder="1" applyAlignment="1">
      <alignment horizontal="center"/>
    </xf>
    <xf numFmtId="0" fontId="20" fillId="0" borderId="12" xfId="0" applyFont="1" applyBorder="1"/>
    <xf numFmtId="0" fontId="1" fillId="0" borderId="0" xfId="0" applyFont="1" applyAlignment="1">
      <alignment horizontal="left"/>
    </xf>
    <xf numFmtId="0" fontId="26" fillId="0" borderId="0" xfId="0" applyFont="1" applyAlignment="1">
      <alignment horizontal="center" vertical="center"/>
    </xf>
    <xf numFmtId="0" fontId="1" fillId="0" borderId="0" xfId="0" applyFont="1" applyAlignment="1">
      <alignment horizontal="left" vertical="center"/>
    </xf>
    <xf numFmtId="0" fontId="16" fillId="5" borderId="0" xfId="0" applyFont="1" applyFill="1" applyAlignment="1">
      <alignment horizontal="center" vertical="center"/>
    </xf>
    <xf numFmtId="0" fontId="23" fillId="0" borderId="0" xfId="0" applyFont="1" applyAlignment="1">
      <alignment vertical="center" wrapText="1"/>
    </xf>
    <xf numFmtId="0" fontId="1" fillId="0" borderId="0" xfId="0" applyFont="1" applyAlignment="1">
      <alignment vertical="center"/>
    </xf>
    <xf numFmtId="0" fontId="16" fillId="0" borderId="0" xfId="0" applyFont="1" applyAlignment="1">
      <alignment horizontal="right" vertical="center"/>
    </xf>
    <xf numFmtId="0" fontId="10" fillId="5" borderId="8" xfId="0" applyFont="1" applyFill="1" applyBorder="1" applyAlignment="1">
      <alignment horizontal="center" vertical="center"/>
    </xf>
    <xf numFmtId="0" fontId="10" fillId="5" borderId="33" xfId="0" applyFont="1" applyFill="1" applyBorder="1" applyAlignment="1">
      <alignment horizontal="center" vertical="center"/>
    </xf>
    <xf numFmtId="0" fontId="10" fillId="5" borderId="27" xfId="0" applyFont="1" applyFill="1" applyBorder="1" applyAlignment="1">
      <alignment horizontal="center" vertical="center"/>
    </xf>
    <xf numFmtId="0" fontId="10" fillId="5" borderId="36" xfId="0" applyFont="1" applyFill="1" applyBorder="1" applyAlignment="1">
      <alignment horizontal="center" vertical="center"/>
    </xf>
    <xf numFmtId="0" fontId="10" fillId="5" borderId="32" xfId="0" applyFont="1" applyFill="1" applyBorder="1" applyAlignment="1">
      <alignment horizontal="center" vertical="center"/>
    </xf>
    <xf numFmtId="0" fontId="10" fillId="5" borderId="40" xfId="0" applyFont="1" applyFill="1" applyBorder="1" applyAlignment="1">
      <alignment horizontal="center" vertical="center"/>
    </xf>
    <xf numFmtId="0" fontId="15" fillId="8" borderId="17" xfId="0" applyFont="1" applyFill="1" applyBorder="1" applyAlignment="1">
      <alignment horizontal="center" vertical="center"/>
    </xf>
    <xf numFmtId="0" fontId="15" fillId="8" borderId="19" xfId="0" applyFont="1" applyFill="1" applyBorder="1" applyAlignment="1">
      <alignment horizontal="center" vertical="center"/>
    </xf>
    <xf numFmtId="0" fontId="15" fillId="8" borderId="30" xfId="0" applyFont="1" applyFill="1" applyBorder="1" applyAlignment="1">
      <alignment horizontal="center" vertical="center"/>
    </xf>
    <xf numFmtId="0" fontId="15" fillId="8" borderId="31" xfId="0" applyFont="1" applyFill="1" applyBorder="1" applyAlignment="1">
      <alignment horizontal="center" vertical="center"/>
    </xf>
    <xf numFmtId="0" fontId="15" fillId="4" borderId="37" xfId="0" applyFont="1" applyFill="1" applyBorder="1" applyAlignment="1">
      <alignment horizontal="center" vertical="center"/>
    </xf>
    <xf numFmtId="0" fontId="15" fillId="4" borderId="38" xfId="0" applyFont="1" applyFill="1" applyBorder="1" applyAlignment="1">
      <alignment horizontal="center" vertical="center"/>
    </xf>
    <xf numFmtId="0" fontId="1" fillId="5" borderId="34" xfId="0" applyFont="1" applyFill="1" applyBorder="1"/>
    <xf numFmtId="3" fontId="16" fillId="5" borderId="41" xfId="0" applyNumberFormat="1" applyFont="1" applyFill="1" applyBorder="1" applyAlignment="1">
      <alignment horizontal="center" vertical="center"/>
    </xf>
    <xf numFmtId="0" fontId="1" fillId="9" borderId="42" xfId="0" applyFont="1" applyFill="1" applyBorder="1" applyAlignment="1">
      <alignment vertical="center"/>
    </xf>
    <xf numFmtId="0" fontId="10" fillId="9" borderId="21" xfId="0" applyFont="1" applyFill="1" applyBorder="1"/>
    <xf numFmtId="0" fontId="1" fillId="0" borderId="0" xfId="0" applyFont="1" applyAlignment="1">
      <alignment horizontal="left" vertical="center" indent="1"/>
    </xf>
    <xf numFmtId="0" fontId="11" fillId="10" borderId="14" xfId="0" applyFont="1" applyFill="1" applyBorder="1" applyAlignment="1" applyProtection="1">
      <alignment horizontal="left" vertical="center" wrapText="1"/>
      <protection locked="0"/>
    </xf>
    <xf numFmtId="0" fontId="1" fillId="0" borderId="0" xfId="0" applyFont="1" applyAlignment="1">
      <alignment horizontal="left" vertical="center" wrapText="1"/>
    </xf>
    <xf numFmtId="0" fontId="18" fillId="11" borderId="1" xfId="2" applyFont="1" applyFill="1" applyAlignment="1" applyProtection="1">
      <alignment horizontal="center"/>
    </xf>
    <xf numFmtId="0" fontId="19" fillId="12" borderId="0" xfId="0" applyFont="1" applyFill="1" applyAlignment="1">
      <alignment horizontal="center" vertical="center"/>
    </xf>
    <xf numFmtId="0" fontId="23" fillId="13" borderId="0" xfId="0" applyFont="1" applyFill="1" applyAlignment="1">
      <alignment vertical="center" wrapText="1"/>
    </xf>
    <xf numFmtId="0" fontId="23" fillId="13" borderId="0" xfId="0" applyFont="1" applyFill="1" applyAlignment="1">
      <alignment horizontal="left" vertical="center"/>
    </xf>
    <xf numFmtId="0" fontId="23" fillId="13" borderId="0" xfId="0" applyFont="1" applyFill="1" applyAlignment="1">
      <alignment horizontal="center" vertical="center" wrapText="1"/>
    </xf>
    <xf numFmtId="0" fontId="16" fillId="0" borderId="0" xfId="0" applyFont="1" applyAlignment="1">
      <alignment vertical="center"/>
    </xf>
    <xf numFmtId="0" fontId="16" fillId="13" borderId="0" xfId="0" applyFont="1" applyFill="1" applyAlignment="1">
      <alignment vertical="center"/>
    </xf>
    <xf numFmtId="0" fontId="16" fillId="14" borderId="0" xfId="0" applyFont="1" applyFill="1" applyAlignment="1">
      <alignment vertical="center"/>
    </xf>
    <xf numFmtId="0" fontId="22" fillId="15" borderId="0" xfId="0" applyFont="1" applyFill="1" applyAlignment="1">
      <alignment horizontal="left" vertical="center"/>
    </xf>
    <xf numFmtId="0" fontId="17" fillId="15" borderId="0" xfId="0" applyFont="1" applyFill="1" applyAlignment="1">
      <alignment horizontal="center" vertical="center"/>
    </xf>
    <xf numFmtId="0" fontId="10" fillId="15" borderId="0" xfId="0" applyFont="1" applyFill="1" applyAlignment="1">
      <alignment horizontal="center" vertical="center"/>
    </xf>
    <xf numFmtId="0" fontId="15" fillId="13" borderId="13" xfId="0" applyFont="1" applyFill="1" applyBorder="1" applyAlignment="1">
      <alignment horizontal="center" vertical="center"/>
    </xf>
    <xf numFmtId="0" fontId="15" fillId="13" borderId="14" xfId="0" applyFont="1" applyFill="1" applyBorder="1" applyAlignment="1">
      <alignment horizontal="center" vertical="center"/>
    </xf>
    <xf numFmtId="0" fontId="1" fillId="12" borderId="14" xfId="0" applyFont="1" applyFill="1" applyBorder="1" applyAlignment="1" applyProtection="1">
      <alignment horizontal="left" vertical="center" wrapText="1"/>
      <protection locked="0"/>
    </xf>
    <xf numFmtId="0" fontId="11" fillId="12" borderId="14" xfId="0" applyFont="1" applyFill="1" applyBorder="1" applyAlignment="1" applyProtection="1">
      <alignment horizontal="left" vertical="center" wrapText="1"/>
      <protection locked="0"/>
    </xf>
    <xf numFmtId="1" fontId="19" fillId="12" borderId="0" xfId="2" applyNumberFormat="1" applyFont="1" applyFill="1" applyBorder="1" applyAlignment="1" applyProtection="1">
      <alignment horizontal="left" vertical="center"/>
      <protection locked="0"/>
    </xf>
    <xf numFmtId="4" fontId="11" fillId="12" borderId="13" xfId="0" applyNumberFormat="1" applyFont="1" applyFill="1" applyBorder="1" applyAlignment="1" applyProtection="1">
      <alignment horizontal="center" vertical="center"/>
      <protection locked="0"/>
    </xf>
    <xf numFmtId="0" fontId="6" fillId="12" borderId="14" xfId="0" applyFont="1" applyFill="1" applyBorder="1" applyAlignment="1" applyProtection="1">
      <alignment horizontal="left" vertical="center" wrapText="1"/>
      <protection locked="0"/>
    </xf>
    <xf numFmtId="4" fontId="31" fillId="17" borderId="1" xfId="2" applyNumberFormat="1" applyFont="1" applyFill="1" applyAlignment="1" applyProtection="1">
      <alignment horizontal="center" vertical="center"/>
    </xf>
    <xf numFmtId="0" fontId="1" fillId="15" borderId="14" xfId="0" applyFont="1" applyFill="1" applyBorder="1" applyAlignment="1" applyProtection="1">
      <alignment horizontal="center" vertical="center" wrapText="1"/>
      <protection locked="0"/>
    </xf>
    <xf numFmtId="0" fontId="1" fillId="0" borderId="0" xfId="3" applyFont="1" applyFill="1" applyBorder="1" applyAlignment="1" applyProtection="1">
      <alignment horizontal="left" vertical="center" wrapText="1"/>
    </xf>
    <xf numFmtId="14" fontId="1" fillId="12" borderId="14" xfId="0" applyNumberFormat="1" applyFont="1" applyFill="1" applyBorder="1" applyAlignment="1" applyProtection="1">
      <alignment horizontal="center" vertical="center" wrapText="1"/>
      <protection locked="0"/>
    </xf>
    <xf numFmtId="14" fontId="19" fillId="0" borderId="0" xfId="0" applyNumberFormat="1" applyFont="1" applyAlignment="1">
      <alignment horizontal="center" vertical="center"/>
    </xf>
    <xf numFmtId="0" fontId="16" fillId="0" borderId="0" xfId="0" applyFont="1" applyAlignment="1">
      <alignment horizontal="left" vertical="center" wrapText="1"/>
    </xf>
    <xf numFmtId="0" fontId="1" fillId="0" borderId="7" xfId="0" applyFont="1" applyBorder="1" applyAlignment="1">
      <alignment horizontal="center" vertical="center"/>
    </xf>
    <xf numFmtId="3" fontId="11" fillId="12" borderId="13" xfId="0" applyNumberFormat="1" applyFont="1" applyFill="1" applyBorder="1" applyAlignment="1" applyProtection="1">
      <alignment horizontal="center" vertical="center"/>
      <protection locked="0"/>
    </xf>
    <xf numFmtId="3" fontId="16" fillId="12" borderId="13" xfId="0" applyNumberFormat="1" applyFont="1" applyFill="1" applyBorder="1" applyAlignment="1" applyProtection="1">
      <alignment horizontal="center" vertical="center"/>
      <protection locked="0"/>
    </xf>
    <xf numFmtId="0" fontId="11" fillId="12" borderId="14" xfId="0" applyFont="1" applyFill="1" applyBorder="1" applyAlignment="1" applyProtection="1">
      <alignment horizontal="center" vertical="center" wrapText="1"/>
      <protection locked="0"/>
    </xf>
    <xf numFmtId="0" fontId="17" fillId="0" borderId="0" xfId="0" applyFont="1" applyAlignment="1">
      <alignment horizontal="center" vertical="center"/>
    </xf>
    <xf numFmtId="0" fontId="16" fillId="0" borderId="0" xfId="3" applyFont="1" applyFill="1" applyBorder="1" applyAlignment="1" applyProtection="1">
      <alignment horizontal="left" vertical="center" wrapText="1"/>
    </xf>
    <xf numFmtId="3" fontId="17" fillId="0" borderId="0" xfId="0" applyNumberFormat="1" applyFont="1" applyAlignment="1">
      <alignment horizontal="left" vertical="center"/>
    </xf>
    <xf numFmtId="0" fontId="1" fillId="0" borderId="14" xfId="0" applyFont="1" applyBorder="1" applyAlignment="1">
      <alignment horizontal="left"/>
    </xf>
    <xf numFmtId="3" fontId="31" fillId="0" borderId="0" xfId="2" applyNumberFormat="1" applyFont="1" applyFill="1" applyBorder="1" applyAlignment="1" applyProtection="1">
      <alignment horizontal="center" vertical="center"/>
    </xf>
    <xf numFmtId="12" fontId="17" fillId="0" borderId="0" xfId="0" applyNumberFormat="1" applyFont="1" applyAlignment="1">
      <alignment horizontal="center" vertical="center"/>
    </xf>
    <xf numFmtId="44" fontId="31" fillId="12" borderId="1" xfId="2" applyNumberFormat="1" applyFont="1" applyFill="1" applyAlignment="1" applyProtection="1">
      <alignment horizontal="center" vertical="center"/>
    </xf>
    <xf numFmtId="0" fontId="10" fillId="0" borderId="11" xfId="0" applyFont="1" applyBorder="1" applyAlignment="1">
      <alignment horizontal="center" vertical="center"/>
    </xf>
    <xf numFmtId="0" fontId="10" fillId="0" borderId="21" xfId="0" applyFont="1" applyBorder="1" applyAlignment="1">
      <alignment horizontal="center" vertical="center"/>
    </xf>
    <xf numFmtId="3" fontId="31" fillId="17" borderId="1" xfId="2" applyNumberFormat="1" applyFont="1" applyFill="1" applyAlignment="1" applyProtection="1">
      <alignment horizontal="center" vertical="center"/>
    </xf>
    <xf numFmtId="44" fontId="31" fillId="17" borderId="1" xfId="2" applyNumberFormat="1" applyFont="1" applyFill="1" applyAlignment="1" applyProtection="1">
      <alignment horizontal="center" vertical="center"/>
    </xf>
    <xf numFmtId="0" fontId="16" fillId="0" borderId="0" xfId="0" applyFont="1" applyAlignment="1">
      <alignment horizontal="left" vertical="center" wrapText="1" indent="1"/>
    </xf>
    <xf numFmtId="2" fontId="31" fillId="12" borderId="13" xfId="0" applyNumberFormat="1" applyFont="1" applyFill="1" applyBorder="1" applyAlignment="1" applyProtection="1">
      <alignment horizontal="center" vertical="center"/>
      <protection locked="0"/>
    </xf>
    <xf numFmtId="12" fontId="11" fillId="12" borderId="0" xfId="0" applyNumberFormat="1" applyFont="1" applyFill="1" applyAlignment="1" applyProtection="1">
      <alignment horizontal="center" vertical="center" wrapText="1"/>
      <protection locked="0"/>
    </xf>
    <xf numFmtId="12" fontId="11" fillId="16" borderId="14" xfId="0" applyNumberFormat="1" applyFont="1" applyFill="1" applyBorder="1" applyAlignment="1">
      <alignment horizontal="center" vertical="center" wrapText="1"/>
    </xf>
    <xf numFmtId="3" fontId="11" fillId="0" borderId="0" xfId="0" applyNumberFormat="1" applyFont="1" applyAlignment="1">
      <alignment horizontal="center" vertical="center"/>
    </xf>
    <xf numFmtId="1" fontId="16" fillId="15" borderId="0" xfId="0" applyNumberFormat="1" applyFont="1" applyFill="1" applyAlignment="1">
      <alignment horizontal="center" vertical="center"/>
    </xf>
    <xf numFmtId="3" fontId="16" fillId="15" borderId="0" xfId="0" applyNumberFormat="1" applyFont="1" applyFill="1" applyAlignment="1">
      <alignment horizontal="center" vertical="center"/>
    </xf>
    <xf numFmtId="4" fontId="31" fillId="16" borderId="1" xfId="2" applyNumberFormat="1" applyFont="1" applyFill="1" applyAlignment="1" applyProtection="1">
      <alignment horizontal="center" vertical="center"/>
    </xf>
    <xf numFmtId="0" fontId="31" fillId="10" borderId="0" xfId="0" applyFont="1" applyFill="1" applyAlignment="1">
      <alignment horizontal="center" vertical="center" wrapText="1"/>
    </xf>
    <xf numFmtId="0" fontId="1" fillId="12" borderId="0" xfId="0" applyFont="1" applyFill="1" applyAlignment="1" applyProtection="1">
      <alignment horizontal="left" vertical="center"/>
      <protection locked="0"/>
    </xf>
    <xf numFmtId="4" fontId="31" fillId="6" borderId="13" xfId="0" applyNumberFormat="1" applyFont="1" applyFill="1" applyBorder="1" applyAlignment="1">
      <alignment horizontal="center" vertical="center"/>
    </xf>
    <xf numFmtId="1" fontId="31" fillId="16" borderId="0" xfId="2" applyNumberFormat="1" applyFont="1" applyFill="1" applyBorder="1" applyAlignment="1" applyProtection="1">
      <alignment horizontal="center" vertical="center"/>
    </xf>
    <xf numFmtId="4" fontId="31" fillId="12" borderId="13" xfId="0" applyNumberFormat="1" applyFont="1" applyFill="1" applyBorder="1" applyAlignment="1" applyProtection="1">
      <alignment horizontal="center" vertical="center"/>
      <protection locked="0"/>
    </xf>
    <xf numFmtId="3" fontId="31" fillId="12" borderId="13" xfId="0" applyNumberFormat="1" applyFont="1" applyFill="1" applyBorder="1" applyAlignment="1" applyProtection="1">
      <alignment horizontal="center" vertical="center"/>
      <protection locked="0"/>
    </xf>
    <xf numFmtId="0" fontId="1" fillId="0" borderId="0" xfId="0" applyFont="1" applyAlignment="1">
      <alignment horizontal="left" vertical="center" wrapText="1"/>
    </xf>
    <xf numFmtId="0" fontId="11" fillId="0" borderId="0" xfId="0" applyFont="1" applyAlignment="1">
      <alignment horizontal="left" vertical="center" wrapText="1"/>
    </xf>
    <xf numFmtId="0" fontId="1" fillId="9" borderId="0" xfId="0" applyFont="1" applyFill="1" applyAlignment="1">
      <alignment horizontal="left" vertical="center" wrapText="1"/>
    </xf>
    <xf numFmtId="0" fontId="11" fillId="9" borderId="0" xfId="0" applyFont="1" applyFill="1" applyAlignment="1">
      <alignment horizontal="left" vertical="center" wrapText="1"/>
    </xf>
    <xf numFmtId="0" fontId="16" fillId="0" borderId="0" xfId="0" applyFont="1" applyAlignment="1">
      <alignment horizontal="center" vertical="center"/>
    </xf>
    <xf numFmtId="0" fontId="1" fillId="3" borderId="43" xfId="3" applyFont="1" applyBorder="1" applyAlignment="1" applyProtection="1">
      <alignment horizontal="left" vertical="center" wrapText="1"/>
    </xf>
    <xf numFmtId="0" fontId="1" fillId="3" borderId="44" xfId="3" applyFont="1" applyBorder="1" applyAlignment="1" applyProtection="1">
      <alignment horizontal="left" vertical="center" wrapText="1"/>
    </xf>
    <xf numFmtId="0" fontId="1" fillId="3" borderId="45" xfId="3" applyFont="1" applyBorder="1" applyAlignment="1" applyProtection="1">
      <alignment horizontal="left" vertical="center" wrapText="1"/>
    </xf>
    <xf numFmtId="0" fontId="1" fillId="9" borderId="2" xfId="3" applyFont="1" applyFill="1" applyAlignment="1" applyProtection="1">
      <alignment horizontal="left" vertical="center" wrapText="1"/>
    </xf>
    <xf numFmtId="0" fontId="11" fillId="9" borderId="2" xfId="3" applyFont="1" applyFill="1" applyAlignment="1" applyProtection="1">
      <alignment horizontal="left" vertical="center" wrapText="1"/>
    </xf>
    <xf numFmtId="0" fontId="1" fillId="3" borderId="2" xfId="3" applyFont="1" applyAlignment="1" applyProtection="1">
      <alignment horizontal="left" vertical="center" wrapText="1"/>
    </xf>
    <xf numFmtId="0" fontId="11" fillId="3" borderId="2" xfId="3" applyFont="1" applyAlignment="1" applyProtection="1">
      <alignment horizontal="left" vertical="center" wrapText="1"/>
    </xf>
    <xf numFmtId="0" fontId="1" fillId="9" borderId="0" xfId="0" applyFont="1" applyFill="1" applyAlignment="1">
      <alignment horizontal="center" vertical="center"/>
    </xf>
    <xf numFmtId="0" fontId="10" fillId="4" borderId="24" xfId="0" applyFont="1" applyFill="1" applyBorder="1" applyAlignment="1">
      <alignment horizontal="center"/>
    </xf>
    <xf numFmtId="0" fontId="10" fillId="4" borderId="25" xfId="0" applyFont="1" applyFill="1" applyBorder="1" applyAlignment="1">
      <alignment horizontal="center"/>
    </xf>
    <xf numFmtId="0" fontId="10" fillId="9" borderId="0" xfId="0" applyFont="1" applyFill="1" applyAlignment="1">
      <alignment horizontal="left" vertical="center" wrapText="1"/>
    </xf>
    <xf numFmtId="0" fontId="15" fillId="4" borderId="22" xfId="0" applyFont="1" applyFill="1" applyBorder="1" applyAlignment="1">
      <alignment horizontal="center" vertical="center"/>
    </xf>
    <xf numFmtId="0" fontId="15" fillId="4" borderId="23" xfId="0" applyFont="1" applyFill="1" applyBorder="1" applyAlignment="1">
      <alignment horizontal="center" vertical="center"/>
    </xf>
    <xf numFmtId="0" fontId="15" fillId="4" borderId="26" xfId="0" applyFont="1" applyFill="1" applyBorder="1" applyAlignment="1">
      <alignment horizontal="center" vertical="center"/>
    </xf>
    <xf numFmtId="0" fontId="15" fillId="4" borderId="32" xfId="0" applyFont="1" applyFill="1" applyBorder="1" applyAlignment="1">
      <alignment horizontal="center" vertical="center"/>
    </xf>
    <xf numFmtId="0" fontId="15" fillId="4" borderId="28" xfId="0" applyFont="1" applyFill="1" applyBorder="1" applyAlignment="1">
      <alignment horizontal="center" vertical="center"/>
    </xf>
    <xf numFmtId="0" fontId="15" fillId="4" borderId="33" xfId="0" applyFont="1" applyFill="1" applyBorder="1" applyAlignment="1">
      <alignment horizontal="center" vertical="center"/>
    </xf>
    <xf numFmtId="0" fontId="10" fillId="0" borderId="20" xfId="0" applyFont="1" applyBorder="1" applyAlignment="1">
      <alignment horizontal="center"/>
    </xf>
    <xf numFmtId="0" fontId="10" fillId="0" borderId="29" xfId="0" applyFont="1" applyBorder="1" applyAlignment="1">
      <alignment horizontal="center"/>
    </xf>
    <xf numFmtId="0" fontId="1" fillId="9" borderId="43" xfId="3" applyFont="1" applyFill="1" applyBorder="1" applyAlignment="1" applyProtection="1">
      <alignment horizontal="left" vertical="center" wrapText="1"/>
    </xf>
    <xf numFmtId="0" fontId="1" fillId="9" borderId="44" xfId="3" applyFont="1" applyFill="1" applyBorder="1" applyAlignment="1" applyProtection="1">
      <alignment horizontal="left" vertical="center" wrapText="1"/>
    </xf>
    <xf numFmtId="0" fontId="1" fillId="9" borderId="45" xfId="3" applyFont="1" applyFill="1" applyBorder="1" applyAlignment="1" applyProtection="1">
      <alignment horizontal="left" vertical="center" wrapText="1"/>
    </xf>
    <xf numFmtId="0" fontId="1" fillId="3" borderId="43" xfId="3" applyFont="1" applyBorder="1" applyAlignment="1" applyProtection="1">
      <alignment horizontal="left" vertical="top" wrapText="1"/>
    </xf>
    <xf numFmtId="0" fontId="1" fillId="3" borderId="44" xfId="3" applyFont="1" applyBorder="1" applyAlignment="1" applyProtection="1">
      <alignment horizontal="left" vertical="top" wrapText="1"/>
    </xf>
    <xf numFmtId="0" fontId="1" fillId="3" borderId="45" xfId="3" applyFont="1" applyBorder="1" applyAlignment="1" applyProtection="1">
      <alignment horizontal="left" vertical="top" wrapText="1"/>
    </xf>
    <xf numFmtId="0" fontId="1" fillId="3" borderId="2" xfId="3" applyFont="1" applyAlignment="1" applyProtection="1">
      <alignment horizontal="left" vertical="top" wrapText="1"/>
    </xf>
    <xf numFmtId="0" fontId="11" fillId="3" borderId="2" xfId="3" applyFont="1" applyAlignment="1" applyProtection="1">
      <alignment horizontal="left" vertical="top" wrapText="1"/>
    </xf>
    <xf numFmtId="0" fontId="1" fillId="12" borderId="0" xfId="3" applyFont="1" applyFill="1" applyBorder="1" applyAlignment="1" applyProtection="1">
      <alignment horizontal="center" vertical="center" wrapText="1"/>
    </xf>
    <xf numFmtId="0" fontId="20" fillId="0" borderId="0" xfId="0" applyFont="1" applyFill="1"/>
    <xf numFmtId="0" fontId="20" fillId="0" borderId="0" xfId="0" applyFont="1" applyFill="1" applyAlignment="1">
      <alignment horizontal="center" vertical="center"/>
    </xf>
    <xf numFmtId="14" fontId="1" fillId="12" borderId="14" xfId="0" applyNumberFormat="1" applyFont="1" applyFill="1" applyBorder="1" applyAlignment="1" applyProtection="1">
      <alignment horizontal="left" vertical="center" wrapText="1"/>
      <protection locked="0"/>
    </xf>
  </cellXfs>
  <cellStyles count="5">
    <cellStyle name="Calcul" xfId="2" builtinId="22"/>
    <cellStyle name="Monétaire" xfId="1" builtinId="4"/>
    <cellStyle name="Normal" xfId="0" builtinId="0"/>
    <cellStyle name="Note" xfId="3" builtinId="10"/>
    <cellStyle name="Pourcentage" xfId="4" builtinId="5"/>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DEBF7"/>
      <color rgb="FF0082BE"/>
      <color rgb="FF1ECAD3"/>
      <color rgb="FFFFFFCC"/>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1440656</xdr:colOff>
      <xdr:row>0</xdr:row>
      <xdr:rowOff>83344</xdr:rowOff>
    </xdr:from>
    <xdr:to>
      <xdr:col>6</xdr:col>
      <xdr:colOff>35079</xdr:colOff>
      <xdr:row>2</xdr:row>
      <xdr:rowOff>571501</xdr:rowOff>
    </xdr:to>
    <xdr:pic>
      <xdr:nvPicPr>
        <xdr:cNvPr id="2" name="Image 1">
          <a:extLst>
            <a:ext uri="{FF2B5EF4-FFF2-40B4-BE49-F238E27FC236}">
              <a16:creationId xmlns:a16="http://schemas.microsoft.com/office/drawing/2014/main" id="{0919092E-220B-4C94-A744-B303CCE143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27094" y="83344"/>
          <a:ext cx="2368704" cy="9763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59532</xdr:colOff>
      <xdr:row>0</xdr:row>
      <xdr:rowOff>107156</xdr:rowOff>
    </xdr:from>
    <xdr:to>
      <xdr:col>2</xdr:col>
      <xdr:colOff>2428236</xdr:colOff>
      <xdr:row>3</xdr:row>
      <xdr:rowOff>285750</xdr:rowOff>
    </xdr:to>
    <xdr:pic>
      <xdr:nvPicPr>
        <xdr:cNvPr id="2" name="Image 1">
          <a:extLst>
            <a:ext uri="{FF2B5EF4-FFF2-40B4-BE49-F238E27FC236}">
              <a16:creationId xmlns:a16="http://schemas.microsoft.com/office/drawing/2014/main" id="{CDA2FC50-2667-4B1C-BAAE-845DF51574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1970" y="107156"/>
          <a:ext cx="2368704" cy="97631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C4082-0367-4F95-AEA2-98D9F3DF67D9}">
  <sheetPr codeName="Feuil1">
    <tabColor rgb="FF0082BE"/>
  </sheetPr>
  <dimension ref="B2:J109"/>
  <sheetViews>
    <sheetView showGridLines="0" tabSelected="1" zoomScale="80" zoomScaleNormal="80" workbookViewId="0">
      <pane ySplit="4" topLeftCell="A5" activePane="bottomLeft" state="frozen"/>
      <selection pane="bottomLeft" activeCell="L17" sqref="L17"/>
    </sheetView>
  </sheetViews>
  <sheetFormatPr baseColWidth="10" defaultColWidth="11.5703125" defaultRowHeight="14.25" x14ac:dyDescent="0.2"/>
  <cols>
    <col min="1" max="1" width="2.28515625" style="83" customWidth="1"/>
    <col min="2" max="2" width="4.42578125" style="84" customWidth="1"/>
    <col min="3" max="3" width="62.28515625" style="83" customWidth="1"/>
    <col min="4" max="4" width="17.7109375" style="83" customWidth="1"/>
    <col min="5" max="5" width="55.5703125" style="83" customWidth="1"/>
    <col min="6" max="6" width="1.140625" style="83" customWidth="1"/>
    <col min="7" max="7" width="11.5703125" style="83"/>
    <col min="8" max="8" width="18.28515625" style="83" hidden="1" customWidth="1"/>
    <col min="9" max="9" width="11.5703125" style="83" hidden="1" customWidth="1"/>
    <col min="10" max="10" width="17.28515625" style="83" hidden="1" customWidth="1"/>
    <col min="11" max="16384" width="11.5703125" style="83"/>
  </cols>
  <sheetData>
    <row r="2" spans="2:10" ht="24" customHeight="1" x14ac:dyDescent="0.2">
      <c r="C2" s="1" t="s">
        <v>142</v>
      </c>
      <c r="D2" s="1"/>
      <c r="E2" s="1"/>
      <c r="F2" s="85"/>
      <c r="H2" s="86" t="s">
        <v>33</v>
      </c>
      <c r="J2" s="86" t="s">
        <v>34</v>
      </c>
    </row>
    <row r="3" spans="2:10" ht="56.25" customHeight="1" x14ac:dyDescent="0.2">
      <c r="C3" s="1" t="s">
        <v>194</v>
      </c>
      <c r="D3" s="1"/>
      <c r="E3" s="1"/>
      <c r="F3" s="85"/>
      <c r="H3" s="86"/>
      <c r="J3" s="86"/>
    </row>
    <row r="4" spans="2:10" ht="6" customHeight="1" x14ac:dyDescent="0.3">
      <c r="C4" s="2"/>
      <c r="D4" s="2"/>
      <c r="E4" s="2"/>
    </row>
    <row r="5" spans="2:10" ht="6" customHeight="1" x14ac:dyDescent="0.3">
      <c r="C5" s="2"/>
      <c r="D5" s="2"/>
      <c r="E5" s="2"/>
    </row>
    <row r="6" spans="2:10" ht="24.6" customHeight="1" x14ac:dyDescent="0.2">
      <c r="B6" s="128"/>
      <c r="C6" s="127" t="s">
        <v>112</v>
      </c>
      <c r="D6" s="126"/>
      <c r="E6" s="126"/>
      <c r="F6" s="126"/>
    </row>
    <row r="7" spans="2:10" ht="6" customHeight="1" x14ac:dyDescent="0.3">
      <c r="C7" s="2"/>
      <c r="D7" s="2"/>
      <c r="E7" s="2"/>
    </row>
    <row r="8" spans="2:10" ht="24" customHeight="1" x14ac:dyDescent="0.3">
      <c r="C8" s="98" t="s">
        <v>119</v>
      </c>
      <c r="D8" s="2"/>
      <c r="E8" s="2"/>
    </row>
    <row r="9" spans="2:10" ht="30.6" customHeight="1" x14ac:dyDescent="0.3">
      <c r="C9" s="172"/>
      <c r="D9" s="2"/>
      <c r="E9" s="2"/>
    </row>
    <row r="10" spans="2:10" ht="24" customHeight="1" x14ac:dyDescent="0.3">
      <c r="C10" s="87" t="s">
        <v>113</v>
      </c>
      <c r="D10" s="2"/>
      <c r="E10" s="2"/>
    </row>
    <row r="11" spans="2:10" ht="30.6" customHeight="1" x14ac:dyDescent="0.3">
      <c r="C11" s="172"/>
      <c r="D11" s="2"/>
      <c r="E11" s="2"/>
    </row>
    <row r="12" spans="2:10" ht="12.6" customHeight="1" x14ac:dyDescent="0.3">
      <c r="C12" s="2"/>
      <c r="D12" s="2"/>
      <c r="E12" s="2"/>
    </row>
    <row r="13" spans="2:10" ht="24.6" customHeight="1" x14ac:dyDescent="0.2">
      <c r="B13" s="128"/>
      <c r="C13" s="127" t="s">
        <v>0</v>
      </c>
      <c r="D13" s="126"/>
      <c r="E13" s="126"/>
      <c r="F13" s="126"/>
    </row>
    <row r="14" spans="2:10" ht="5.45" customHeight="1" x14ac:dyDescent="0.3">
      <c r="C14" s="2"/>
      <c r="D14" s="2"/>
      <c r="E14" s="2"/>
    </row>
    <row r="15" spans="2:10" ht="58.5" customHeight="1" x14ac:dyDescent="0.2">
      <c r="C15" s="177" t="s">
        <v>185</v>
      </c>
      <c r="D15" s="178"/>
      <c r="E15" s="178"/>
    </row>
    <row r="16" spans="2:10" ht="51.75" customHeight="1" x14ac:dyDescent="0.2">
      <c r="C16" s="177" t="s">
        <v>137</v>
      </c>
      <c r="D16" s="178"/>
      <c r="E16" s="178"/>
    </row>
    <row r="17" spans="2:6" ht="152.25" customHeight="1" x14ac:dyDescent="0.2">
      <c r="C17" s="179" t="s">
        <v>138</v>
      </c>
      <c r="D17" s="180"/>
      <c r="E17" s="180"/>
    </row>
    <row r="18" spans="2:6" ht="5.45" customHeight="1" x14ac:dyDescent="0.3">
      <c r="C18" s="2"/>
      <c r="D18" s="2"/>
      <c r="E18" s="2"/>
    </row>
    <row r="19" spans="2:6" ht="19.5" customHeight="1" x14ac:dyDescent="0.2">
      <c r="C19" s="177" t="s">
        <v>167</v>
      </c>
      <c r="D19" s="178"/>
      <c r="E19" s="178"/>
    </row>
    <row r="20" spans="2:6" ht="5.45" customHeight="1" x14ac:dyDescent="0.3">
      <c r="C20" s="2"/>
      <c r="D20" s="2"/>
      <c r="E20" s="2"/>
    </row>
    <row r="21" spans="2:6" ht="20.25" x14ac:dyDescent="0.3">
      <c r="C21" s="2" t="s">
        <v>54</v>
      </c>
      <c r="D21" s="2"/>
      <c r="E21" s="2"/>
    </row>
    <row r="22" spans="2:6" ht="5.45" customHeight="1" x14ac:dyDescent="0.3">
      <c r="C22" s="2"/>
      <c r="D22" s="2"/>
      <c r="E22" s="2"/>
    </row>
    <row r="23" spans="2:6" ht="20.45" customHeight="1" x14ac:dyDescent="0.3">
      <c r="B23" s="88" t="s">
        <v>1</v>
      </c>
      <c r="C23" s="121" t="s">
        <v>59</v>
      </c>
      <c r="D23" s="2"/>
      <c r="E23" s="2"/>
    </row>
    <row r="24" spans="2:6" ht="5.45" customHeight="1" x14ac:dyDescent="0.3">
      <c r="C24" s="2"/>
      <c r="D24" s="2"/>
      <c r="E24" s="2"/>
    </row>
    <row r="25" spans="2:6" ht="20.45" customHeight="1" x14ac:dyDescent="0.3">
      <c r="B25" s="125" t="s">
        <v>1</v>
      </c>
      <c r="C25" s="89" t="s">
        <v>57</v>
      </c>
      <c r="D25" s="2"/>
      <c r="E25" s="2"/>
    </row>
    <row r="26" spans="2:6" ht="5.45" customHeight="1" x14ac:dyDescent="0.3">
      <c r="C26" s="2"/>
      <c r="D26" s="2"/>
      <c r="E26" s="2"/>
    </row>
    <row r="27" spans="2:6" ht="20.45" customHeight="1" x14ac:dyDescent="0.3">
      <c r="B27" s="124" t="s">
        <v>1</v>
      </c>
      <c r="C27" s="90" t="s">
        <v>63</v>
      </c>
      <c r="D27" s="2"/>
      <c r="E27" s="2"/>
    </row>
    <row r="28" spans="2:6" ht="5.45" customHeight="1" x14ac:dyDescent="0.3">
      <c r="C28" s="2"/>
      <c r="D28" s="2"/>
      <c r="E28" s="2"/>
    </row>
    <row r="29" spans="2:6" ht="5.45" customHeight="1" x14ac:dyDescent="0.3">
      <c r="C29" s="2"/>
      <c r="D29" s="2"/>
      <c r="E29" s="2"/>
    </row>
    <row r="31" spans="2:6" ht="24.6" customHeight="1" x14ac:dyDescent="0.2">
      <c r="B31" s="128" t="s">
        <v>1</v>
      </c>
      <c r="C31" s="127" t="s">
        <v>73</v>
      </c>
      <c r="D31" s="126"/>
      <c r="E31" s="126"/>
      <c r="F31" s="126"/>
    </row>
    <row r="32" spans="2:6" ht="6.75" customHeight="1" x14ac:dyDescent="0.2">
      <c r="B32" s="14"/>
      <c r="C32" s="15"/>
      <c r="D32" s="15"/>
      <c r="E32" s="15"/>
      <c r="F32" s="15"/>
    </row>
    <row r="33" spans="2:8" ht="24.6" customHeight="1" x14ac:dyDescent="0.2">
      <c r="B33" s="14"/>
      <c r="C33" s="15"/>
      <c r="D33" s="135" t="s">
        <v>192</v>
      </c>
      <c r="E33" s="136" t="s">
        <v>139</v>
      </c>
      <c r="F33" s="15"/>
    </row>
    <row r="34" spans="2:8" ht="6" customHeight="1" x14ac:dyDescent="0.2"/>
    <row r="35" spans="2:8" ht="6" customHeight="1" x14ac:dyDescent="0.2">
      <c r="B35" s="46"/>
      <c r="C35" s="16"/>
      <c r="D35" s="3"/>
      <c r="E35" s="3"/>
      <c r="F35" s="91"/>
    </row>
    <row r="36" spans="2:8" ht="75.75" customHeight="1" x14ac:dyDescent="0.2">
      <c r="B36" s="28"/>
      <c r="C36" s="182" t="s">
        <v>186</v>
      </c>
      <c r="D36" s="183"/>
      <c r="E36" s="184"/>
      <c r="F36" s="92"/>
    </row>
    <row r="37" spans="2:8" ht="6" customHeight="1" x14ac:dyDescent="0.2">
      <c r="B37" s="28"/>
      <c r="C37" s="12"/>
      <c r="D37" s="10"/>
      <c r="E37" s="10"/>
      <c r="F37" s="92"/>
    </row>
    <row r="38" spans="2:8" ht="36.6" customHeight="1" x14ac:dyDescent="0.2">
      <c r="B38" s="28">
        <v>1</v>
      </c>
      <c r="C38" s="22" t="s">
        <v>187</v>
      </c>
      <c r="D38" s="212"/>
      <c r="E38" s="137"/>
      <c r="F38" s="92"/>
      <c r="H38" s="86" t="b">
        <f>IF(D38&gt;0,TRUE,FALSE)</f>
        <v>0</v>
      </c>
    </row>
    <row r="39" spans="2:8" ht="5.45" customHeight="1" x14ac:dyDescent="0.2">
      <c r="B39" s="17"/>
      <c r="C39" s="23"/>
      <c r="D39" s="13"/>
      <c r="E39" s="13"/>
      <c r="F39" s="92"/>
    </row>
    <row r="40" spans="2:8" ht="36.6" customHeight="1" x14ac:dyDescent="0.2">
      <c r="B40" s="28">
        <v>2</v>
      </c>
      <c r="C40" s="22" t="s">
        <v>188</v>
      </c>
      <c r="D40" s="212"/>
      <c r="E40" s="138"/>
      <c r="F40" s="92"/>
      <c r="H40" s="86" t="b">
        <f>IF(D40&gt;0,TRUE,FALSE)</f>
        <v>0</v>
      </c>
    </row>
    <row r="41" spans="2:8" ht="5.45" customHeight="1" x14ac:dyDescent="0.2">
      <c r="B41" s="17"/>
      <c r="C41" s="13"/>
      <c r="D41" s="13"/>
      <c r="E41" s="13"/>
      <c r="F41" s="92"/>
    </row>
    <row r="42" spans="2:8" ht="36.6" customHeight="1" x14ac:dyDescent="0.2">
      <c r="B42" s="28">
        <v>3</v>
      </c>
      <c r="C42" s="22" t="s">
        <v>12</v>
      </c>
      <c r="D42" s="174">
        <f>ROUNDUP((D40-D38)/7,0)</f>
        <v>0</v>
      </c>
      <c r="E42" s="139"/>
      <c r="F42" s="92"/>
    </row>
    <row r="43" spans="2:8" ht="5.45" customHeight="1" x14ac:dyDescent="0.2">
      <c r="B43" s="17"/>
      <c r="C43" s="13"/>
      <c r="D43" s="13"/>
      <c r="E43" s="13"/>
      <c r="F43" s="92"/>
    </row>
    <row r="44" spans="2:8" ht="36.6" customHeight="1" x14ac:dyDescent="0.2">
      <c r="B44" s="28">
        <v>4</v>
      </c>
      <c r="C44" s="22" t="s">
        <v>52</v>
      </c>
      <c r="D44" s="164"/>
      <c r="E44" s="138"/>
      <c r="F44" s="92"/>
      <c r="H44" s="86" t="b">
        <f>IF(D44&gt;0,TRUE,FALSE)</f>
        <v>0</v>
      </c>
    </row>
    <row r="45" spans="2:8" ht="5.45" customHeight="1" x14ac:dyDescent="0.2">
      <c r="B45" s="18"/>
      <c r="C45" s="19"/>
      <c r="D45" s="19"/>
      <c r="E45" s="19"/>
      <c r="F45" s="93"/>
    </row>
    <row r="46" spans="2:8" ht="5.45" customHeight="1" x14ac:dyDescent="0.2">
      <c r="B46" s="17"/>
      <c r="C46" s="13"/>
      <c r="D46" s="13"/>
      <c r="E46" s="13"/>
      <c r="F46" s="92"/>
    </row>
    <row r="47" spans="2:8" ht="63" customHeight="1" x14ac:dyDescent="0.2">
      <c r="B47" s="28"/>
      <c r="C47" s="185" t="s">
        <v>141</v>
      </c>
      <c r="D47" s="186"/>
      <c r="E47" s="186"/>
      <c r="F47" s="92"/>
    </row>
    <row r="48" spans="2:8" ht="6" customHeight="1" x14ac:dyDescent="0.2">
      <c r="B48" s="28"/>
      <c r="C48" s="12"/>
      <c r="D48" s="10"/>
      <c r="E48" s="10"/>
      <c r="F48" s="92"/>
    </row>
    <row r="49" spans="2:8" ht="36.6" customHeight="1" x14ac:dyDescent="0.2">
      <c r="B49" s="28">
        <v>5</v>
      </c>
      <c r="C49" s="22" t="s">
        <v>72</v>
      </c>
      <c r="D49" s="20"/>
      <c r="E49" s="21"/>
      <c r="F49" s="92"/>
    </row>
    <row r="50" spans="2:8" ht="6" customHeight="1" x14ac:dyDescent="0.2">
      <c r="B50" s="28"/>
      <c r="C50" s="12"/>
      <c r="D50" s="10"/>
      <c r="E50" s="10"/>
      <c r="F50" s="92"/>
    </row>
    <row r="51" spans="2:8" ht="36.6" customHeight="1" x14ac:dyDescent="0.2">
      <c r="B51" s="24" t="s">
        <v>13</v>
      </c>
      <c r="C51" s="25" t="s">
        <v>14</v>
      </c>
      <c r="D51" s="173">
        <f>D53*D42</f>
        <v>0</v>
      </c>
      <c r="E51" s="141"/>
      <c r="F51" s="92"/>
      <c r="H51" s="86" t="b">
        <f>IF(D51&gt;0,TRUE,FALSE)</f>
        <v>0</v>
      </c>
    </row>
    <row r="52" spans="2:8" ht="6" customHeight="1" x14ac:dyDescent="0.2">
      <c r="B52" s="11"/>
      <c r="C52" s="26"/>
      <c r="D52" s="7"/>
      <c r="E52" s="7"/>
      <c r="F52" s="92"/>
    </row>
    <row r="53" spans="2:8" ht="36.6" customHeight="1" x14ac:dyDescent="0.2">
      <c r="B53" s="24" t="s">
        <v>15</v>
      </c>
      <c r="C53" s="121" t="s">
        <v>140</v>
      </c>
      <c r="D53" s="175"/>
      <c r="E53" s="138"/>
      <c r="F53" s="92"/>
      <c r="H53" s="86" t="b">
        <f>IF(D53&gt;0,TRUE,FALSE)</f>
        <v>0</v>
      </c>
    </row>
    <row r="54" spans="2:8" ht="6" customHeight="1" x14ac:dyDescent="0.2">
      <c r="B54" s="4"/>
      <c r="C54" s="5"/>
      <c r="D54" s="5"/>
      <c r="E54" s="5"/>
      <c r="F54" s="93"/>
    </row>
    <row r="55" spans="2:8" ht="6" customHeight="1" x14ac:dyDescent="0.2">
      <c r="B55" s="11"/>
      <c r="C55" s="7"/>
      <c r="D55" s="7"/>
      <c r="E55" s="7"/>
      <c r="F55" s="92"/>
    </row>
    <row r="56" spans="2:8" ht="55.5" customHeight="1" x14ac:dyDescent="0.2">
      <c r="B56" s="28"/>
      <c r="C56" s="187" t="s">
        <v>189</v>
      </c>
      <c r="D56" s="188"/>
      <c r="E56" s="188"/>
      <c r="F56" s="92"/>
    </row>
    <row r="57" spans="2:8" ht="6" customHeight="1" x14ac:dyDescent="0.2">
      <c r="B57" s="11"/>
      <c r="C57" s="7"/>
      <c r="D57" s="7"/>
      <c r="E57" s="7"/>
      <c r="F57" s="92"/>
    </row>
    <row r="58" spans="2:8" ht="36.6" customHeight="1" x14ac:dyDescent="0.2">
      <c r="B58" s="28">
        <v>6</v>
      </c>
      <c r="C58" s="22" t="s">
        <v>121</v>
      </c>
      <c r="D58" s="20"/>
      <c r="E58" s="21"/>
      <c r="F58" s="92"/>
    </row>
    <row r="59" spans="2:8" ht="6" customHeight="1" x14ac:dyDescent="0.2">
      <c r="B59" s="11"/>
      <c r="C59" s="7"/>
      <c r="D59" s="7"/>
      <c r="E59" s="7"/>
      <c r="F59" s="92"/>
    </row>
    <row r="60" spans="2:8" ht="36.6" customHeight="1" x14ac:dyDescent="0.2">
      <c r="B60" s="24" t="s">
        <v>16</v>
      </c>
      <c r="C60" s="121" t="s">
        <v>168</v>
      </c>
      <c r="D60" s="176"/>
      <c r="E60" s="138"/>
      <c r="F60" s="92"/>
      <c r="H60" s="86" t="b">
        <f>IF(D60&gt;0,TRUE,FALSE)</f>
        <v>0</v>
      </c>
    </row>
    <row r="61" spans="2:8" ht="6" customHeight="1" x14ac:dyDescent="0.2">
      <c r="B61" s="11"/>
      <c r="C61" s="26"/>
      <c r="D61" s="154"/>
      <c r="E61" s="7"/>
      <c r="F61" s="92"/>
    </row>
    <row r="62" spans="2:8" ht="6" customHeight="1" x14ac:dyDescent="0.2">
      <c r="B62" s="11"/>
      <c r="C62" s="26"/>
      <c r="D62" s="154"/>
      <c r="E62" s="7"/>
      <c r="F62" s="92"/>
    </row>
    <row r="63" spans="2:8" ht="36.6" customHeight="1" x14ac:dyDescent="0.2">
      <c r="B63" s="24" t="s">
        <v>17</v>
      </c>
      <c r="C63" s="121" t="s">
        <v>174</v>
      </c>
      <c r="D63" s="176"/>
      <c r="E63" s="143" t="s">
        <v>169</v>
      </c>
      <c r="F63" s="92"/>
      <c r="H63" s="86" t="b">
        <f>IF(D63&gt;0,TRUE,FALSE)</f>
        <v>0</v>
      </c>
    </row>
    <row r="64" spans="2:8" ht="6" customHeight="1" x14ac:dyDescent="0.2">
      <c r="B64" s="4"/>
      <c r="C64" s="5"/>
      <c r="D64" s="5"/>
      <c r="E64" s="5"/>
      <c r="F64" s="93"/>
    </row>
    <row r="65" spans="2:10" ht="6" customHeight="1" x14ac:dyDescent="0.2">
      <c r="B65" s="11"/>
      <c r="C65" s="7"/>
      <c r="D65" s="7"/>
      <c r="E65" s="7"/>
      <c r="F65" s="92"/>
    </row>
    <row r="66" spans="2:10" ht="42" customHeight="1" x14ac:dyDescent="0.2">
      <c r="B66" s="28"/>
      <c r="C66" s="187" t="s">
        <v>135</v>
      </c>
      <c r="D66" s="188"/>
      <c r="E66" s="188"/>
      <c r="F66" s="92"/>
    </row>
    <row r="67" spans="2:10" ht="6" customHeight="1" x14ac:dyDescent="0.2">
      <c r="B67" s="11"/>
      <c r="C67" s="7"/>
      <c r="D67" s="7"/>
      <c r="E67" s="7"/>
      <c r="F67" s="92"/>
    </row>
    <row r="68" spans="2:10" ht="36.6" customHeight="1" x14ac:dyDescent="0.2">
      <c r="B68" s="28">
        <v>7</v>
      </c>
      <c r="C68" s="22" t="s">
        <v>124</v>
      </c>
      <c r="D68" s="142">
        <f>IFERROR((D42*D44*D63),"")</f>
        <v>0</v>
      </c>
      <c r="E68" s="138"/>
      <c r="F68" s="92"/>
      <c r="H68" s="94"/>
    </row>
    <row r="69" spans="2:10" ht="6" customHeight="1" x14ac:dyDescent="0.2">
      <c r="B69" s="4"/>
      <c r="C69" s="5"/>
      <c r="D69" s="5"/>
      <c r="E69" s="5"/>
      <c r="F69" s="93"/>
    </row>
    <row r="70" spans="2:10" ht="6" customHeight="1" x14ac:dyDescent="0.2">
      <c r="B70" s="11"/>
      <c r="C70" s="7"/>
      <c r="D70" s="7"/>
      <c r="E70" s="7"/>
      <c r="F70" s="92"/>
    </row>
    <row r="71" spans="2:10" ht="35.450000000000003" customHeight="1" x14ac:dyDescent="0.2">
      <c r="B71" s="28"/>
      <c r="C71" s="187" t="s">
        <v>123</v>
      </c>
      <c r="D71" s="188"/>
      <c r="E71" s="188"/>
      <c r="F71" s="92"/>
      <c r="H71" s="94"/>
    </row>
    <row r="72" spans="2:10" ht="6" customHeight="1" x14ac:dyDescent="0.2">
      <c r="B72" s="11"/>
      <c r="C72" s="7"/>
      <c r="D72" s="7"/>
      <c r="E72" s="7"/>
      <c r="F72" s="92"/>
    </row>
    <row r="73" spans="2:10" ht="36.6" customHeight="1" x14ac:dyDescent="0.2">
      <c r="B73" s="28">
        <v>8</v>
      </c>
      <c r="C73" s="22" t="s">
        <v>122</v>
      </c>
      <c r="D73" s="20"/>
      <c r="E73" s="21"/>
      <c r="F73" s="92"/>
    </row>
    <row r="74" spans="2:10" ht="6" customHeight="1" x14ac:dyDescent="0.2">
      <c r="B74" s="11"/>
      <c r="C74" s="7"/>
      <c r="D74" s="7"/>
      <c r="E74" s="7"/>
      <c r="F74" s="92"/>
    </row>
    <row r="75" spans="2:10" ht="36.6" customHeight="1" x14ac:dyDescent="0.2">
      <c r="B75" s="24" t="s">
        <v>18</v>
      </c>
      <c r="C75" s="25" t="s">
        <v>20</v>
      </c>
      <c r="D75" s="149"/>
      <c r="E75" s="138"/>
      <c r="F75" s="92"/>
      <c r="H75" s="86" t="b">
        <f>IF(D75&gt;0,TRUE,FALSE)</f>
        <v>0</v>
      </c>
    </row>
    <row r="76" spans="2:10" ht="6" customHeight="1" x14ac:dyDescent="0.2">
      <c r="B76" s="11"/>
      <c r="C76" s="7"/>
      <c r="D76" s="154"/>
      <c r="E76" s="7"/>
      <c r="F76" s="92"/>
    </row>
    <row r="77" spans="2:10" ht="36.6" customHeight="1" x14ac:dyDescent="0.2">
      <c r="B77" s="24" t="s">
        <v>19</v>
      </c>
      <c r="C77" s="34" t="s">
        <v>21</v>
      </c>
      <c r="D77" s="149"/>
      <c r="E77" s="143" t="s">
        <v>169</v>
      </c>
      <c r="F77" s="92"/>
      <c r="H77" s="86" t="b">
        <f>IF(D77&gt;0,TRUE,FALSE)</f>
        <v>0</v>
      </c>
      <c r="J77" s="86" t="e">
        <f>D63/D77</f>
        <v>#DIV/0!</v>
      </c>
    </row>
    <row r="78" spans="2:10" ht="6" customHeight="1" x14ac:dyDescent="0.2">
      <c r="B78" s="4"/>
      <c r="C78" s="5"/>
      <c r="D78" s="5"/>
      <c r="E78" s="5"/>
      <c r="F78" s="93"/>
    </row>
    <row r="79" spans="2:10" ht="6" customHeight="1" x14ac:dyDescent="0.2">
      <c r="B79" s="11"/>
      <c r="C79" s="7"/>
      <c r="D79" s="7"/>
      <c r="E79" s="7"/>
      <c r="F79" s="92"/>
    </row>
    <row r="80" spans="2:10" ht="206.25" customHeight="1" x14ac:dyDescent="0.2">
      <c r="B80" s="28"/>
      <c r="C80" s="187" t="s">
        <v>136</v>
      </c>
      <c r="D80" s="188"/>
      <c r="E80" s="188"/>
      <c r="F80" s="92"/>
      <c r="H80" s="94"/>
    </row>
    <row r="81" spans="2:10" ht="6" customHeight="1" x14ac:dyDescent="0.2">
      <c r="B81" s="11"/>
      <c r="C81" s="7"/>
      <c r="D81" s="7"/>
      <c r="E81" s="7"/>
      <c r="F81" s="92"/>
    </row>
    <row r="82" spans="2:10" ht="36.6" customHeight="1" x14ac:dyDescent="0.2">
      <c r="B82" s="28">
        <v>9</v>
      </c>
      <c r="C82" s="22" t="s">
        <v>32</v>
      </c>
      <c r="D82" s="161" t="str">
        <f>IFERROR(IF(J77&gt;=1,CONCATENATE("1"," ",":"," ",J82),CONCATENATE(J82," ",":"," ",1)),"")</f>
        <v/>
      </c>
      <c r="E82" s="122"/>
      <c r="F82" s="92"/>
      <c r="H82" s="94"/>
      <c r="J82" s="86" t="e">
        <f>ROUND(IF(J77&lt;1,D77/D63,D63/D77),0)</f>
        <v>#DIV/0!</v>
      </c>
    </row>
    <row r="83" spans="2:10" ht="6" customHeight="1" x14ac:dyDescent="0.2">
      <c r="B83" s="11"/>
      <c r="C83" s="7"/>
      <c r="D83" s="7"/>
      <c r="E83" s="7"/>
      <c r="F83" s="92"/>
      <c r="H83" s="94"/>
    </row>
    <row r="84" spans="2:10" ht="36.6" customHeight="1" x14ac:dyDescent="0.2">
      <c r="B84" s="24" t="s">
        <v>22</v>
      </c>
      <c r="C84" s="25" t="s">
        <v>23</v>
      </c>
      <c r="D84" s="140"/>
      <c r="E84" s="138"/>
      <c r="F84" s="92"/>
      <c r="H84" s="94"/>
    </row>
    <row r="85" spans="2:10" ht="6" customHeight="1" x14ac:dyDescent="0.2">
      <c r="B85" s="11"/>
      <c r="C85" s="7"/>
      <c r="D85" s="7"/>
      <c r="E85" s="7"/>
      <c r="F85" s="92"/>
      <c r="H85" s="94"/>
    </row>
    <row r="86" spans="2:10" ht="36.6" customHeight="1" x14ac:dyDescent="0.2">
      <c r="B86" s="24" t="s">
        <v>24</v>
      </c>
      <c r="C86" s="25" t="s">
        <v>25</v>
      </c>
      <c r="D86" s="140"/>
      <c r="E86" s="138"/>
      <c r="F86" s="92"/>
      <c r="H86" s="94"/>
    </row>
    <row r="87" spans="2:10" ht="6" customHeight="1" x14ac:dyDescent="0.2">
      <c r="B87" s="11"/>
      <c r="C87" s="7"/>
      <c r="D87" s="7"/>
      <c r="E87" s="7"/>
      <c r="F87" s="92"/>
      <c r="H87" s="94"/>
    </row>
    <row r="88" spans="2:10" ht="36.6" customHeight="1" x14ac:dyDescent="0.2">
      <c r="B88" s="24" t="s">
        <v>26</v>
      </c>
      <c r="C88" s="25" t="s">
        <v>27</v>
      </c>
      <c r="D88" s="140"/>
      <c r="E88" s="138"/>
      <c r="F88" s="92"/>
      <c r="H88" s="94"/>
    </row>
    <row r="89" spans="2:10" ht="6" customHeight="1" x14ac:dyDescent="0.2">
      <c r="B89" s="11"/>
      <c r="C89" s="26"/>
      <c r="D89" s="7"/>
      <c r="E89" s="7"/>
      <c r="F89" s="92"/>
      <c r="H89" s="94"/>
    </row>
    <row r="90" spans="2:10" ht="36.6" customHeight="1" x14ac:dyDescent="0.2">
      <c r="B90" s="24" t="s">
        <v>28</v>
      </c>
      <c r="C90" s="25" t="s">
        <v>29</v>
      </c>
      <c r="D90" s="140"/>
      <c r="E90" s="138"/>
      <c r="F90" s="92"/>
      <c r="H90" s="94"/>
    </row>
    <row r="91" spans="2:10" ht="6" customHeight="1" x14ac:dyDescent="0.2">
      <c r="B91" s="11"/>
      <c r="C91" s="7"/>
      <c r="D91" s="7"/>
      <c r="E91" s="7"/>
      <c r="F91" s="92"/>
      <c r="H91" s="94"/>
    </row>
    <row r="92" spans="2:10" ht="36.6" customHeight="1" x14ac:dyDescent="0.2">
      <c r="B92" s="24" t="s">
        <v>30</v>
      </c>
      <c r="C92" s="25" t="s">
        <v>31</v>
      </c>
      <c r="D92" s="140"/>
      <c r="E92" s="138"/>
      <c r="F92" s="92"/>
      <c r="H92" s="86" t="b">
        <f>IF(D84+D86+D88+D90+D92=D60,TRUE,FALSE)</f>
        <v>1</v>
      </c>
    </row>
    <row r="93" spans="2:10" ht="6" customHeight="1" x14ac:dyDescent="0.2">
      <c r="B93" s="11"/>
      <c r="C93" s="7"/>
      <c r="D93" s="7"/>
      <c r="E93" s="7"/>
      <c r="F93" s="92"/>
    </row>
    <row r="94" spans="2:10" ht="6" customHeight="1" x14ac:dyDescent="0.2">
      <c r="B94" s="8"/>
      <c r="C94" s="9"/>
      <c r="D94" s="9"/>
      <c r="E94" s="9"/>
      <c r="F94" s="91"/>
    </row>
    <row r="95" spans="2:10" ht="83.25" customHeight="1" x14ac:dyDescent="0.2">
      <c r="B95" s="28"/>
      <c r="C95" s="187" t="s">
        <v>172</v>
      </c>
      <c r="D95" s="188"/>
      <c r="E95" s="188"/>
      <c r="F95" s="92"/>
    </row>
    <row r="96" spans="2:10" ht="6" customHeight="1" x14ac:dyDescent="0.2">
      <c r="B96" s="11"/>
      <c r="C96" s="7"/>
      <c r="D96" s="7"/>
      <c r="E96" s="7"/>
      <c r="F96" s="92"/>
    </row>
    <row r="97" spans="2:8" ht="36.6" customHeight="1" x14ac:dyDescent="0.2">
      <c r="B97" s="28">
        <v>10</v>
      </c>
      <c r="C97" s="22" t="s">
        <v>53</v>
      </c>
      <c r="D97" s="142" t="str">
        <f>IFERROR(IF(H92=FALSE,"FAUX",D68/J77),"")</f>
        <v/>
      </c>
      <c r="E97" s="138"/>
      <c r="F97" s="92"/>
      <c r="H97" s="86" t="b">
        <f>IF(D97="FAUX",FALSE,TRUE)</f>
        <v>1</v>
      </c>
    </row>
    <row r="98" spans="2:8" ht="6" customHeight="1" x14ac:dyDescent="0.2">
      <c r="B98" s="4"/>
      <c r="C98" s="5"/>
      <c r="D98" s="5"/>
      <c r="E98" s="5"/>
      <c r="F98" s="93"/>
    </row>
    <row r="99" spans="2:8" ht="25.9" customHeight="1" x14ac:dyDescent="0.2">
      <c r="B99" s="6"/>
      <c r="C99" s="7"/>
      <c r="D99" s="7"/>
      <c r="E99" s="7"/>
      <c r="F99" s="95"/>
    </row>
    <row r="100" spans="2:8" ht="24.6" customHeight="1" x14ac:dyDescent="0.2">
      <c r="B100" s="128" t="s">
        <v>2</v>
      </c>
      <c r="C100" s="127" t="s">
        <v>74</v>
      </c>
      <c r="D100" s="126"/>
      <c r="E100" s="126"/>
      <c r="F100" s="126"/>
    </row>
    <row r="101" spans="2:8" ht="6" customHeight="1" x14ac:dyDescent="0.2">
      <c r="B101" s="6"/>
      <c r="C101" s="7"/>
      <c r="D101" s="7"/>
      <c r="E101" s="7"/>
    </row>
    <row r="102" spans="2:8" ht="6" customHeight="1" x14ac:dyDescent="0.2">
      <c r="B102" s="8"/>
      <c r="C102" s="9"/>
      <c r="D102" s="9"/>
      <c r="E102" s="9"/>
      <c r="F102" s="91"/>
    </row>
    <row r="103" spans="2:8" ht="100.15" customHeight="1" x14ac:dyDescent="0.2">
      <c r="B103" s="28"/>
      <c r="C103" s="187" t="s">
        <v>173</v>
      </c>
      <c r="D103" s="188"/>
      <c r="E103" s="188"/>
      <c r="F103" s="92"/>
    </row>
    <row r="104" spans="2:8" ht="6" customHeight="1" x14ac:dyDescent="0.2">
      <c r="B104" s="11"/>
      <c r="C104" s="7"/>
      <c r="D104" s="7"/>
      <c r="E104" s="7"/>
      <c r="F104" s="92"/>
    </row>
    <row r="105" spans="2:8" ht="36.6" customHeight="1" x14ac:dyDescent="0.2">
      <c r="B105" s="28"/>
      <c r="C105" s="163" t="s">
        <v>170</v>
      </c>
      <c r="D105" s="162">
        <f>IFERROR(D97*16.75,0)</f>
        <v>0</v>
      </c>
      <c r="E105" s="27"/>
      <c r="F105" s="92"/>
      <c r="H105" s="94"/>
    </row>
    <row r="106" spans="2:8" ht="6" customHeight="1" x14ac:dyDescent="0.2">
      <c r="B106" s="4"/>
      <c r="C106" s="5"/>
      <c r="D106" s="5"/>
      <c r="E106" s="5"/>
      <c r="F106" s="93"/>
    </row>
    <row r="107" spans="2:8" ht="18.600000000000001" customHeight="1" thickBot="1" x14ac:dyDescent="0.25">
      <c r="B107" s="96"/>
      <c r="C107" s="97"/>
      <c r="D107" s="97"/>
      <c r="E107" s="97"/>
      <c r="F107" s="97"/>
    </row>
    <row r="108" spans="2:8" ht="30" customHeight="1" thickTop="1" x14ac:dyDescent="0.2">
      <c r="B108" s="181" t="s">
        <v>62</v>
      </c>
      <c r="C108" s="181"/>
      <c r="D108" s="181"/>
      <c r="E108" s="181"/>
      <c r="F108" s="181"/>
    </row>
    <row r="109" spans="2:8" x14ac:dyDescent="0.2">
      <c r="B109" s="83"/>
    </row>
  </sheetData>
  <sheetProtection selectLockedCells="1"/>
  <dataConsolidate/>
  <mergeCells count="13">
    <mergeCell ref="C15:E15"/>
    <mergeCell ref="C16:E16"/>
    <mergeCell ref="C17:E17"/>
    <mergeCell ref="C19:E19"/>
    <mergeCell ref="B108:F108"/>
    <mergeCell ref="C36:E36"/>
    <mergeCell ref="C47:E47"/>
    <mergeCell ref="C56:E56"/>
    <mergeCell ref="C66:E66"/>
    <mergeCell ref="C71:E71"/>
    <mergeCell ref="C80:E80"/>
    <mergeCell ref="C95:E95"/>
    <mergeCell ref="C103:E103"/>
  </mergeCells>
  <conditionalFormatting sqref="D42">
    <cfRule type="cellIs" dxfId="9" priority="13" operator="greaterThan">
      <formula>8</formula>
    </cfRule>
  </conditionalFormatting>
  <conditionalFormatting sqref="D44">
    <cfRule type="cellIs" dxfId="8" priority="12" operator="greaterThan">
      <formula>35</formula>
    </cfRule>
  </conditionalFormatting>
  <dataValidations count="11">
    <dataValidation type="whole" errorStyle="warning" allowBlank="1" showInputMessage="1" showErrorMessage="1" error="Le nombre de semaine excède 8. Un camp de jour dure habituellement un maximum de 8 semaines. Êtes-vous certain de votre réponse ? Si oui, merci de justifier votre réponse dans la colonne D" sqref="D42" xr:uid="{577A5CBD-9844-40D0-BDF4-627E1F71ACF8}">
      <formula1>0</formula1>
      <formula2>8</formula2>
    </dataValidation>
    <dataValidation type="decimal" allowBlank="1" showInputMessage="1" showErrorMessage="1" error="La durée saisie ne correspond pas aux normes du programme. Un maximum de 35h par semaine est admissible pour un camp de jour. Veuillez corriger votre réponse. Merci." sqref="D44" xr:uid="{F9BB296C-9119-442D-9599-E1D47CEB707F}">
      <formula1>0</formula1>
      <formula2>35</formula2>
    </dataValidation>
    <dataValidation type="whole" allowBlank="1" showInputMessage="1" showErrorMessage="1" error="Le nombre de jeunes ayant une limitation fonctionnelle et ayant besoin d’accompagnement est supérieure à la capacité d’accueil totale du camp. Veuillez corriger votre réponse. Merci." sqref="D60" xr:uid="{F8D0FF89-2B87-4D4D-967C-062B63B8A7BF}">
      <formula1>0</formula1>
      <formula2>D51</formula2>
    </dataValidation>
    <dataValidation type="decimal" allowBlank="1" showInputMessage="1" showErrorMessage="1" error="La capacité d’accueil moyenne par semaine est supérieure à la projection d’accueil totale du nombre des jeunes ayant besoin d'accompagnateur. Veuillez corriger votre réponse. Merci." sqref="D63" xr:uid="{DA80BFD1-2999-404F-AFEF-251360F2F6C3}">
      <formula1>0</formula1>
      <formula2>D60</formula2>
    </dataValidation>
    <dataValidation type="decimal" allowBlank="1" showInputMessage="1" showErrorMessage="1" error="Le nombre moyen d'accompagnateurs nécessaires par semaine est supérieure au nombre total qui travaillera durant l'été. Veuillez corriger votre réponse. Merci." sqref="D77" xr:uid="{BAFF404E-8C87-436B-916C-3F8A6B042FE2}">
      <formula1>D77</formula1>
      <formula2>D75</formula2>
    </dataValidation>
    <dataValidation type="whole" operator="greaterThan" allowBlank="1" showInputMessage="1" showErrorMessage="1" error="La réponse doit être un nombre entier. Veuillez corriger votre réponse. Merci." sqref="D75 D51" xr:uid="{4AF21408-8BAC-4CBD-ABDF-4A2A2FE2A765}">
      <formula1>0</formula1>
    </dataValidation>
    <dataValidation type="whole" operator="lessThanOrEqual" allowBlank="1" showInputMessage="1" showErrorMessage="1" error="La réponse doit être un nombre entier inférieur ou égal à la projection d’accueil totale du nombre de jeunes ayant besoin d’accompagnateur. Veuillez corriger votre réponse. Merci." sqref="D84" xr:uid="{CFEB0ACF-9EBA-4B9D-B231-26199DB8696B}">
      <formula1>D60</formula1>
    </dataValidation>
    <dataValidation type="whole" operator="lessThanOrEqual" allowBlank="1" showInputMessage="1" showErrorMessage="1" error="La réponse doit être un nombre entier inférieur ou égal à la projection d’accueil totale du nombre de jeunes ayant besoin d’accompagnateur. Veuillez corriger votre réponse. Merci." sqref="D86" xr:uid="{F13A40A2-6E13-4818-A9AA-FCFB35EE20E3}">
      <formula1>D60</formula1>
    </dataValidation>
    <dataValidation type="whole" operator="lessThanOrEqual" allowBlank="1" showInputMessage="1" showErrorMessage="1" error="La réponse doit être un nombre entier inférieur ou égal à la projection d’accueil totale du nombre de jeunes ayant besoin d’accompagnateur. Veuillez corriger votre réponse. Merci." sqref="D88" xr:uid="{164D8DE6-3E79-4E77-AB39-64CEFA395498}">
      <formula1>D60</formula1>
    </dataValidation>
    <dataValidation type="whole" operator="lessThanOrEqual" allowBlank="1" showInputMessage="1" showErrorMessage="1" error="La réponse doit être un nombre entier inférieur ou égal à la projection d’accueil totale du nombre de jeunes ayant besoin d’accompagnateur. Veuillez corriger votre réponse. Merci." sqref="D90" xr:uid="{37F9A80C-AA00-4044-B641-90DE6FE30129}">
      <formula1>D60</formula1>
    </dataValidation>
    <dataValidation type="whole" operator="lessThanOrEqual" allowBlank="1" showInputMessage="1" showErrorMessage="1" error="La réponse doit être un nombre entier inférieur ou égal à la projection d’accueil totale du nombre de jeunes ayant besoin d’accompagnateur. Veuillez corriger votre réponse. Merci." sqref="D92" xr:uid="{96872534-9B45-48E5-BEE7-95E6E45AD35F}">
      <formula1>D60</formula1>
    </dataValidation>
  </dataValidations>
  <pageMargins left="0.7" right="0.7" top="0.75" bottom="0.75" header="0.3" footer="0.3"/>
  <pageSetup scale="2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87C22-CE04-46A1-87C6-1BD6900FACBC}">
  <sheetPr codeName="Feuil2">
    <tabColor rgb="FF1ECAD3"/>
  </sheetPr>
  <dimension ref="A2:P53"/>
  <sheetViews>
    <sheetView topLeftCell="A6" workbookViewId="0">
      <selection activeCell="I55" sqref="I55"/>
    </sheetView>
  </sheetViews>
  <sheetFormatPr baseColWidth="10" defaultColWidth="11.5703125" defaultRowHeight="15" x14ac:dyDescent="0.2"/>
  <cols>
    <col min="1" max="1" width="11.5703125" style="29"/>
    <col min="2" max="2" width="15.28515625" style="29" customWidth="1"/>
    <col min="3" max="3" width="5.5703125" style="30" bestFit="1" customWidth="1"/>
    <col min="4" max="4" width="7.28515625" style="30" bestFit="1" customWidth="1"/>
    <col min="5" max="13" width="11.7109375" style="30" bestFit="1" customWidth="1"/>
    <col min="14" max="14" width="11.5703125" style="30"/>
    <col min="15" max="15" width="11.140625" style="30" customWidth="1"/>
    <col min="16" max="16384" width="11.5703125" style="29"/>
  </cols>
  <sheetData>
    <row r="2" spans="2:16" ht="20.25" x14ac:dyDescent="0.2">
      <c r="B2" s="132" t="s">
        <v>36</v>
      </c>
      <c r="C2" s="133"/>
      <c r="D2" s="133"/>
      <c r="E2" s="133"/>
      <c r="F2" s="134"/>
      <c r="G2" s="102"/>
    </row>
    <row r="3" spans="2:16" ht="20.25" x14ac:dyDescent="0.3">
      <c r="B3" s="2" t="s">
        <v>142</v>
      </c>
    </row>
    <row r="5" spans="2:16" ht="15.75" x14ac:dyDescent="0.25">
      <c r="B5" s="31" t="s">
        <v>0</v>
      </c>
    </row>
    <row r="6" spans="2:16" s="32" customFormat="1" ht="234" customHeight="1" x14ac:dyDescent="0.25">
      <c r="B6" s="179" t="s">
        <v>131</v>
      </c>
      <c r="C6" s="192"/>
      <c r="D6" s="192"/>
      <c r="E6" s="192"/>
      <c r="F6" s="192"/>
      <c r="G6" s="192"/>
      <c r="H6" s="192"/>
      <c r="I6" s="192"/>
      <c r="J6" s="192"/>
      <c r="K6" s="192"/>
      <c r="L6" s="192"/>
      <c r="M6" s="192"/>
      <c r="N6" s="192"/>
      <c r="O6" s="192"/>
    </row>
    <row r="7" spans="2:16" x14ac:dyDescent="0.2">
      <c r="B7" s="29" t="s">
        <v>37</v>
      </c>
    </row>
    <row r="8" spans="2:16" ht="15.75" x14ac:dyDescent="0.2">
      <c r="B8" s="41" t="s">
        <v>38</v>
      </c>
      <c r="C8" s="100" t="s">
        <v>126</v>
      </c>
    </row>
    <row r="9" spans="2:16" ht="15.75" x14ac:dyDescent="0.2">
      <c r="B9" s="22"/>
      <c r="H9" s="29"/>
      <c r="I9" s="29"/>
    </row>
    <row r="10" spans="2:16" ht="15.75" x14ac:dyDescent="0.2">
      <c r="B10" s="104">
        <v>3</v>
      </c>
      <c r="C10" s="103" t="s">
        <v>127</v>
      </c>
      <c r="F10" s="29"/>
      <c r="H10" s="29"/>
      <c r="J10" s="168">
        <f>'camp Été'!D42</f>
        <v>0</v>
      </c>
      <c r="O10" s="29"/>
    </row>
    <row r="11" spans="2:16" ht="15.75" x14ac:dyDescent="0.2">
      <c r="B11" s="104">
        <v>4</v>
      </c>
      <c r="C11" s="103" t="s">
        <v>133</v>
      </c>
      <c r="F11" s="29"/>
      <c r="H11" s="29"/>
      <c r="J11" s="168">
        <f>'camp Été'!D44</f>
        <v>0</v>
      </c>
      <c r="N11" s="29"/>
    </row>
    <row r="12" spans="2:16" ht="15.75" x14ac:dyDescent="0.2">
      <c r="B12" s="104" t="s">
        <v>16</v>
      </c>
      <c r="C12" s="100" t="s">
        <v>132</v>
      </c>
      <c r="F12" s="29"/>
      <c r="H12" s="29"/>
      <c r="J12" s="118">
        <f>'camp Été'!D60</f>
        <v>0</v>
      </c>
      <c r="K12" s="119" t="s">
        <v>134</v>
      </c>
      <c r="L12" s="119"/>
      <c r="M12" s="119"/>
      <c r="N12" s="119"/>
      <c r="O12" s="119"/>
      <c r="P12" s="120"/>
    </row>
    <row r="13" spans="2:16" ht="15.75" x14ac:dyDescent="0.2">
      <c r="B13" s="104" t="s">
        <v>18</v>
      </c>
      <c r="C13" s="45" t="s">
        <v>58</v>
      </c>
      <c r="E13" s="29"/>
      <c r="H13" s="29"/>
      <c r="J13" s="169">
        <f>'camp Été'!D75</f>
        <v>0</v>
      </c>
    </row>
    <row r="14" spans="2:16" ht="15.75" thickBot="1" x14ac:dyDescent="0.25">
      <c r="N14" s="29"/>
      <c r="O14" s="29"/>
    </row>
    <row r="15" spans="2:16" ht="15.75" x14ac:dyDescent="0.2">
      <c r="B15" s="199"/>
      <c r="C15" s="193" t="s">
        <v>35</v>
      </c>
      <c r="D15" s="194"/>
      <c r="E15" s="195" t="s">
        <v>42</v>
      </c>
      <c r="F15" s="197" t="s">
        <v>43</v>
      </c>
      <c r="G15" s="197" t="s">
        <v>44</v>
      </c>
      <c r="H15" s="197" t="s">
        <v>45</v>
      </c>
      <c r="I15" s="197" t="s">
        <v>46</v>
      </c>
      <c r="J15" s="197" t="s">
        <v>47</v>
      </c>
      <c r="K15" s="197" t="s">
        <v>48</v>
      </c>
      <c r="L15" s="197" t="s">
        <v>49</v>
      </c>
      <c r="M15" s="197" t="s">
        <v>50</v>
      </c>
      <c r="N15" s="193" t="s">
        <v>39</v>
      </c>
      <c r="O15" s="194"/>
    </row>
    <row r="16" spans="2:16" ht="16.5" thickBot="1" x14ac:dyDescent="0.25">
      <c r="B16" s="200"/>
      <c r="C16" s="113" t="s">
        <v>40</v>
      </c>
      <c r="D16" s="114" t="s">
        <v>41</v>
      </c>
      <c r="E16" s="196"/>
      <c r="F16" s="198"/>
      <c r="G16" s="198"/>
      <c r="H16" s="198"/>
      <c r="I16" s="198"/>
      <c r="J16" s="198"/>
      <c r="K16" s="198"/>
      <c r="L16" s="198"/>
      <c r="M16" s="198"/>
      <c r="N16" s="111" t="s">
        <v>130</v>
      </c>
      <c r="O16" s="112" t="s">
        <v>61</v>
      </c>
    </row>
    <row r="17" spans="1:15" ht="15.75" thickBot="1" x14ac:dyDescent="0.25">
      <c r="A17" s="83" t="s">
        <v>129</v>
      </c>
      <c r="B17" s="117" t="s">
        <v>128</v>
      </c>
      <c r="C17" s="109">
        <v>1</v>
      </c>
      <c r="D17" s="110">
        <v>2</v>
      </c>
      <c r="E17" s="105"/>
      <c r="F17" s="105">
        <v>1</v>
      </c>
      <c r="G17" s="105">
        <v>1</v>
      </c>
      <c r="H17" s="105">
        <v>1</v>
      </c>
      <c r="I17" s="105">
        <v>1</v>
      </c>
      <c r="J17" s="105"/>
      <c r="K17" s="105"/>
      <c r="L17" s="105"/>
      <c r="M17" s="106"/>
      <c r="N17" s="107">
        <f t="shared" ref="N17:N47" si="0">SUM(E17:M17)</f>
        <v>4</v>
      </c>
      <c r="O17" s="108">
        <f t="shared" ref="O17:O47" si="1">IFERROR(C17/D17*N17,"")</f>
        <v>2</v>
      </c>
    </row>
    <row r="18" spans="1:15" ht="15.75" thickBot="1" x14ac:dyDescent="0.25">
      <c r="B18" s="47" t="s">
        <v>80</v>
      </c>
      <c r="C18" s="78">
        <v>1</v>
      </c>
      <c r="D18" s="78"/>
      <c r="E18" s="78"/>
      <c r="F18" s="78"/>
      <c r="G18" s="78"/>
      <c r="H18" s="78"/>
      <c r="I18" s="78"/>
      <c r="J18" s="78"/>
      <c r="K18" s="78"/>
      <c r="L18" s="78"/>
      <c r="M18" s="78"/>
      <c r="N18" s="159">
        <f t="shared" si="0"/>
        <v>0</v>
      </c>
      <c r="O18" s="39" t="str">
        <f t="shared" si="1"/>
        <v/>
      </c>
    </row>
    <row r="19" spans="1:15" ht="15.75" thickBot="1" x14ac:dyDescent="0.25">
      <c r="B19" s="47" t="s">
        <v>81</v>
      </c>
      <c r="C19" s="78">
        <v>1</v>
      </c>
      <c r="D19" s="78"/>
      <c r="E19" s="78"/>
      <c r="F19" s="78"/>
      <c r="G19" s="78"/>
      <c r="H19" s="78"/>
      <c r="I19" s="78"/>
      <c r="J19" s="78"/>
      <c r="K19" s="78"/>
      <c r="L19" s="78"/>
      <c r="M19" s="78"/>
      <c r="N19" s="160">
        <f t="shared" si="0"/>
        <v>0</v>
      </c>
      <c r="O19" s="33" t="str">
        <f t="shared" si="1"/>
        <v/>
      </c>
    </row>
    <row r="20" spans="1:15" ht="15.75" thickBot="1" x14ac:dyDescent="0.25">
      <c r="B20" s="47" t="s">
        <v>82</v>
      </c>
      <c r="C20" s="78"/>
      <c r="D20" s="78"/>
      <c r="E20" s="78"/>
      <c r="F20" s="78"/>
      <c r="G20" s="78"/>
      <c r="H20" s="78"/>
      <c r="I20" s="78"/>
      <c r="J20" s="78"/>
      <c r="K20" s="78"/>
      <c r="L20" s="78"/>
      <c r="M20" s="78"/>
      <c r="N20" s="160">
        <f t="shared" si="0"/>
        <v>0</v>
      </c>
      <c r="O20" s="33" t="str">
        <f t="shared" si="1"/>
        <v/>
      </c>
    </row>
    <row r="21" spans="1:15" ht="15.75" thickBot="1" x14ac:dyDescent="0.25">
      <c r="B21" s="47" t="s">
        <v>83</v>
      </c>
      <c r="C21" s="78"/>
      <c r="D21" s="78"/>
      <c r="E21" s="78"/>
      <c r="F21" s="78"/>
      <c r="G21" s="78"/>
      <c r="H21" s="78"/>
      <c r="I21" s="78"/>
      <c r="J21" s="78"/>
      <c r="K21" s="78"/>
      <c r="L21" s="78"/>
      <c r="M21" s="78"/>
      <c r="N21" s="160">
        <f t="shared" si="0"/>
        <v>0</v>
      </c>
      <c r="O21" s="33" t="str">
        <f t="shared" si="1"/>
        <v/>
      </c>
    </row>
    <row r="22" spans="1:15" ht="15.75" thickBot="1" x14ac:dyDescent="0.25">
      <c r="B22" s="47" t="s">
        <v>84</v>
      </c>
      <c r="C22" s="78"/>
      <c r="D22" s="78"/>
      <c r="E22" s="78"/>
      <c r="F22" s="78"/>
      <c r="G22" s="78"/>
      <c r="H22" s="78"/>
      <c r="I22" s="78"/>
      <c r="J22" s="78"/>
      <c r="K22" s="78"/>
      <c r="L22" s="78"/>
      <c r="M22" s="78"/>
      <c r="N22" s="160">
        <f t="shared" si="0"/>
        <v>0</v>
      </c>
      <c r="O22" s="33" t="str">
        <f t="shared" si="1"/>
        <v/>
      </c>
    </row>
    <row r="23" spans="1:15" ht="15.75" thickBot="1" x14ac:dyDescent="0.25">
      <c r="B23" s="47" t="s">
        <v>85</v>
      </c>
      <c r="C23" s="78"/>
      <c r="D23" s="78"/>
      <c r="E23" s="78"/>
      <c r="F23" s="78"/>
      <c r="G23" s="78"/>
      <c r="H23" s="78"/>
      <c r="I23" s="78"/>
      <c r="J23" s="78"/>
      <c r="K23" s="78"/>
      <c r="L23" s="78"/>
      <c r="M23" s="78"/>
      <c r="N23" s="160">
        <f t="shared" si="0"/>
        <v>0</v>
      </c>
      <c r="O23" s="33" t="str">
        <f t="shared" si="1"/>
        <v/>
      </c>
    </row>
    <row r="24" spans="1:15" ht="15.75" thickBot="1" x14ac:dyDescent="0.25">
      <c r="B24" s="47" t="s">
        <v>86</v>
      </c>
      <c r="C24" s="78"/>
      <c r="D24" s="78"/>
      <c r="E24" s="78"/>
      <c r="F24" s="78"/>
      <c r="G24" s="78"/>
      <c r="H24" s="78"/>
      <c r="I24" s="78"/>
      <c r="J24" s="78"/>
      <c r="K24" s="78"/>
      <c r="L24" s="78"/>
      <c r="M24" s="78"/>
      <c r="N24" s="160">
        <f t="shared" si="0"/>
        <v>0</v>
      </c>
      <c r="O24" s="33" t="str">
        <f t="shared" si="1"/>
        <v/>
      </c>
    </row>
    <row r="25" spans="1:15" ht="15.75" thickBot="1" x14ac:dyDescent="0.25">
      <c r="B25" s="47" t="s">
        <v>87</v>
      </c>
      <c r="C25" s="78"/>
      <c r="D25" s="78"/>
      <c r="E25" s="78"/>
      <c r="F25" s="78"/>
      <c r="G25" s="78"/>
      <c r="H25" s="78"/>
      <c r="I25" s="78"/>
      <c r="J25" s="78"/>
      <c r="K25" s="78"/>
      <c r="L25" s="78"/>
      <c r="M25" s="78"/>
      <c r="N25" s="160">
        <f t="shared" si="0"/>
        <v>0</v>
      </c>
      <c r="O25" s="33" t="str">
        <f t="shared" si="1"/>
        <v/>
      </c>
    </row>
    <row r="26" spans="1:15" ht="15.75" thickBot="1" x14ac:dyDescent="0.25">
      <c r="B26" s="47" t="s">
        <v>88</v>
      </c>
      <c r="C26" s="78"/>
      <c r="D26" s="78"/>
      <c r="E26" s="78"/>
      <c r="F26" s="78"/>
      <c r="G26" s="78"/>
      <c r="H26" s="78"/>
      <c r="I26" s="78"/>
      <c r="J26" s="78"/>
      <c r="K26" s="78"/>
      <c r="L26" s="78"/>
      <c r="M26" s="78"/>
      <c r="N26" s="160">
        <f t="shared" si="0"/>
        <v>0</v>
      </c>
      <c r="O26" s="33" t="str">
        <f t="shared" si="1"/>
        <v/>
      </c>
    </row>
    <row r="27" spans="1:15" ht="15.75" thickBot="1" x14ac:dyDescent="0.25">
      <c r="B27" s="47" t="s">
        <v>89</v>
      </c>
      <c r="C27" s="78"/>
      <c r="D27" s="78"/>
      <c r="E27" s="78"/>
      <c r="F27" s="78"/>
      <c r="G27" s="78"/>
      <c r="H27" s="78"/>
      <c r="I27" s="78"/>
      <c r="J27" s="78"/>
      <c r="K27" s="78"/>
      <c r="L27" s="78"/>
      <c r="M27" s="78"/>
      <c r="N27" s="160">
        <f t="shared" si="0"/>
        <v>0</v>
      </c>
      <c r="O27" s="33" t="str">
        <f t="shared" si="1"/>
        <v/>
      </c>
    </row>
    <row r="28" spans="1:15" ht="15.75" thickBot="1" x14ac:dyDescent="0.25">
      <c r="B28" s="47" t="s">
        <v>90</v>
      </c>
      <c r="C28" s="78"/>
      <c r="D28" s="78"/>
      <c r="E28" s="78"/>
      <c r="F28" s="78"/>
      <c r="G28" s="78"/>
      <c r="H28" s="78"/>
      <c r="I28" s="78"/>
      <c r="J28" s="78"/>
      <c r="K28" s="78"/>
      <c r="L28" s="78"/>
      <c r="M28" s="78"/>
      <c r="N28" s="160">
        <f t="shared" si="0"/>
        <v>0</v>
      </c>
      <c r="O28" s="33" t="str">
        <f t="shared" si="1"/>
        <v/>
      </c>
    </row>
    <row r="29" spans="1:15" ht="15.75" thickBot="1" x14ac:dyDescent="0.25">
      <c r="B29" s="47" t="s">
        <v>91</v>
      </c>
      <c r="C29" s="78"/>
      <c r="D29" s="78"/>
      <c r="E29" s="78"/>
      <c r="F29" s="78"/>
      <c r="G29" s="78"/>
      <c r="H29" s="78"/>
      <c r="I29" s="78"/>
      <c r="J29" s="78"/>
      <c r="K29" s="78"/>
      <c r="L29" s="78"/>
      <c r="M29" s="78"/>
      <c r="N29" s="160">
        <f t="shared" si="0"/>
        <v>0</v>
      </c>
      <c r="O29" s="33" t="str">
        <f t="shared" si="1"/>
        <v/>
      </c>
    </row>
    <row r="30" spans="1:15" ht="15.75" thickBot="1" x14ac:dyDescent="0.25">
      <c r="B30" s="47" t="s">
        <v>92</v>
      </c>
      <c r="C30" s="78"/>
      <c r="D30" s="78"/>
      <c r="E30" s="78"/>
      <c r="F30" s="78"/>
      <c r="G30" s="78"/>
      <c r="H30" s="78"/>
      <c r="I30" s="78"/>
      <c r="J30" s="78"/>
      <c r="K30" s="78"/>
      <c r="L30" s="78"/>
      <c r="M30" s="78"/>
      <c r="N30" s="160">
        <f t="shared" si="0"/>
        <v>0</v>
      </c>
      <c r="O30" s="33" t="str">
        <f t="shared" si="1"/>
        <v/>
      </c>
    </row>
    <row r="31" spans="1:15" ht="15.75" thickBot="1" x14ac:dyDescent="0.25">
      <c r="B31" s="47" t="s">
        <v>93</v>
      </c>
      <c r="C31" s="78"/>
      <c r="D31" s="78"/>
      <c r="E31" s="78"/>
      <c r="F31" s="78"/>
      <c r="G31" s="78"/>
      <c r="H31" s="78"/>
      <c r="I31" s="78"/>
      <c r="J31" s="78"/>
      <c r="K31" s="78"/>
      <c r="L31" s="78"/>
      <c r="M31" s="78"/>
      <c r="N31" s="160">
        <f t="shared" si="0"/>
        <v>0</v>
      </c>
      <c r="O31" s="33" t="str">
        <f t="shared" si="1"/>
        <v/>
      </c>
    </row>
    <row r="32" spans="1:15" ht="15.75" thickBot="1" x14ac:dyDescent="0.25">
      <c r="B32" s="47" t="s">
        <v>94</v>
      </c>
      <c r="C32" s="78"/>
      <c r="D32" s="78"/>
      <c r="E32" s="78"/>
      <c r="F32" s="78"/>
      <c r="G32" s="78"/>
      <c r="H32" s="78"/>
      <c r="I32" s="78"/>
      <c r="J32" s="78"/>
      <c r="K32" s="78"/>
      <c r="L32" s="78"/>
      <c r="M32" s="78"/>
      <c r="N32" s="160">
        <f t="shared" si="0"/>
        <v>0</v>
      </c>
      <c r="O32" s="33" t="str">
        <f t="shared" si="1"/>
        <v/>
      </c>
    </row>
    <row r="33" spans="2:15" ht="15.75" thickBot="1" x14ac:dyDescent="0.25">
      <c r="B33" s="47" t="s">
        <v>95</v>
      </c>
      <c r="C33" s="78"/>
      <c r="D33" s="78"/>
      <c r="E33" s="78"/>
      <c r="F33" s="78"/>
      <c r="G33" s="78"/>
      <c r="H33" s="78"/>
      <c r="I33" s="78"/>
      <c r="J33" s="78"/>
      <c r="K33" s="78"/>
      <c r="L33" s="78"/>
      <c r="M33" s="78"/>
      <c r="N33" s="160">
        <f t="shared" si="0"/>
        <v>0</v>
      </c>
      <c r="O33" s="33" t="str">
        <f t="shared" si="1"/>
        <v/>
      </c>
    </row>
    <row r="34" spans="2:15" ht="15.75" thickBot="1" x14ac:dyDescent="0.25">
      <c r="B34" s="47" t="s">
        <v>96</v>
      </c>
      <c r="C34" s="78"/>
      <c r="D34" s="78"/>
      <c r="E34" s="78"/>
      <c r="F34" s="78"/>
      <c r="G34" s="78"/>
      <c r="H34" s="78"/>
      <c r="I34" s="78"/>
      <c r="J34" s="78"/>
      <c r="K34" s="78"/>
      <c r="L34" s="78"/>
      <c r="M34" s="78"/>
      <c r="N34" s="160">
        <f t="shared" si="0"/>
        <v>0</v>
      </c>
      <c r="O34" s="33" t="str">
        <f t="shared" si="1"/>
        <v/>
      </c>
    </row>
    <row r="35" spans="2:15" ht="15.75" thickBot="1" x14ac:dyDescent="0.25">
      <c r="B35" s="47" t="s">
        <v>97</v>
      </c>
      <c r="C35" s="78"/>
      <c r="D35" s="78"/>
      <c r="E35" s="78"/>
      <c r="F35" s="78"/>
      <c r="G35" s="78"/>
      <c r="H35" s="78"/>
      <c r="I35" s="78"/>
      <c r="J35" s="78"/>
      <c r="K35" s="78"/>
      <c r="L35" s="78"/>
      <c r="M35" s="78"/>
      <c r="N35" s="160">
        <f t="shared" si="0"/>
        <v>0</v>
      </c>
      <c r="O35" s="33" t="str">
        <f t="shared" si="1"/>
        <v/>
      </c>
    </row>
    <row r="36" spans="2:15" ht="15.75" thickBot="1" x14ac:dyDescent="0.25">
      <c r="B36" s="47" t="s">
        <v>98</v>
      </c>
      <c r="C36" s="78"/>
      <c r="D36" s="78"/>
      <c r="E36" s="78"/>
      <c r="F36" s="78"/>
      <c r="G36" s="78"/>
      <c r="H36" s="78"/>
      <c r="I36" s="78"/>
      <c r="J36" s="78"/>
      <c r="K36" s="78"/>
      <c r="L36" s="78"/>
      <c r="M36" s="78"/>
      <c r="N36" s="160">
        <f t="shared" si="0"/>
        <v>0</v>
      </c>
      <c r="O36" s="33" t="str">
        <f t="shared" si="1"/>
        <v/>
      </c>
    </row>
    <row r="37" spans="2:15" ht="15.75" thickBot="1" x14ac:dyDescent="0.25">
      <c r="B37" s="47" t="s">
        <v>99</v>
      </c>
      <c r="C37" s="78"/>
      <c r="D37" s="78"/>
      <c r="E37" s="78"/>
      <c r="F37" s="78"/>
      <c r="G37" s="78"/>
      <c r="H37" s="78"/>
      <c r="I37" s="78"/>
      <c r="J37" s="78"/>
      <c r="K37" s="78"/>
      <c r="L37" s="78"/>
      <c r="M37" s="78"/>
      <c r="N37" s="160">
        <f t="shared" si="0"/>
        <v>0</v>
      </c>
      <c r="O37" s="33" t="str">
        <f t="shared" si="1"/>
        <v/>
      </c>
    </row>
    <row r="38" spans="2:15" ht="15.75" thickBot="1" x14ac:dyDescent="0.25">
      <c r="B38" s="47" t="s">
        <v>100</v>
      </c>
      <c r="C38" s="78"/>
      <c r="D38" s="78"/>
      <c r="E38" s="78"/>
      <c r="F38" s="78"/>
      <c r="G38" s="78"/>
      <c r="H38" s="78"/>
      <c r="I38" s="78"/>
      <c r="J38" s="78"/>
      <c r="K38" s="78"/>
      <c r="L38" s="78"/>
      <c r="M38" s="78"/>
      <c r="N38" s="160">
        <f t="shared" si="0"/>
        <v>0</v>
      </c>
      <c r="O38" s="33" t="str">
        <f t="shared" si="1"/>
        <v/>
      </c>
    </row>
    <row r="39" spans="2:15" ht="15.75" thickBot="1" x14ac:dyDescent="0.25">
      <c r="B39" s="47" t="s">
        <v>101</v>
      </c>
      <c r="C39" s="78"/>
      <c r="D39" s="78"/>
      <c r="E39" s="78"/>
      <c r="F39" s="78"/>
      <c r="G39" s="78"/>
      <c r="H39" s="78"/>
      <c r="I39" s="78"/>
      <c r="J39" s="78"/>
      <c r="K39" s="78"/>
      <c r="L39" s="78"/>
      <c r="M39" s="78"/>
      <c r="N39" s="160">
        <f t="shared" si="0"/>
        <v>0</v>
      </c>
      <c r="O39" s="33" t="str">
        <f t="shared" si="1"/>
        <v/>
      </c>
    </row>
    <row r="40" spans="2:15" ht="15.75" thickBot="1" x14ac:dyDescent="0.25">
      <c r="B40" s="47" t="s">
        <v>102</v>
      </c>
      <c r="C40" s="78"/>
      <c r="D40" s="78"/>
      <c r="E40" s="78"/>
      <c r="F40" s="78"/>
      <c r="G40" s="78"/>
      <c r="H40" s="78"/>
      <c r="I40" s="78"/>
      <c r="J40" s="78"/>
      <c r="K40" s="78"/>
      <c r="L40" s="78"/>
      <c r="M40" s="78"/>
      <c r="N40" s="160">
        <f t="shared" si="0"/>
        <v>0</v>
      </c>
      <c r="O40" s="33" t="str">
        <f t="shared" si="1"/>
        <v/>
      </c>
    </row>
    <row r="41" spans="2:15" ht="15.75" thickBot="1" x14ac:dyDescent="0.25">
      <c r="B41" s="47" t="s">
        <v>103</v>
      </c>
      <c r="C41" s="78"/>
      <c r="D41" s="78"/>
      <c r="E41" s="78"/>
      <c r="F41" s="78"/>
      <c r="G41" s="78"/>
      <c r="H41" s="78"/>
      <c r="I41" s="78"/>
      <c r="J41" s="78"/>
      <c r="K41" s="78"/>
      <c r="L41" s="78"/>
      <c r="M41" s="78"/>
      <c r="N41" s="160">
        <f t="shared" si="0"/>
        <v>0</v>
      </c>
      <c r="O41" s="33" t="str">
        <f t="shared" si="1"/>
        <v/>
      </c>
    </row>
    <row r="42" spans="2:15" ht="15.75" thickBot="1" x14ac:dyDescent="0.25">
      <c r="B42" s="47" t="s">
        <v>104</v>
      </c>
      <c r="C42" s="78"/>
      <c r="D42" s="78"/>
      <c r="E42" s="78"/>
      <c r="F42" s="78"/>
      <c r="G42" s="78"/>
      <c r="H42" s="78"/>
      <c r="I42" s="78"/>
      <c r="J42" s="78"/>
      <c r="K42" s="78"/>
      <c r="L42" s="78"/>
      <c r="M42" s="78"/>
      <c r="N42" s="160">
        <f t="shared" si="0"/>
        <v>0</v>
      </c>
      <c r="O42" s="33" t="str">
        <f t="shared" si="1"/>
        <v/>
      </c>
    </row>
    <row r="43" spans="2:15" ht="15.75" thickBot="1" x14ac:dyDescent="0.25">
      <c r="B43" s="47" t="s">
        <v>105</v>
      </c>
      <c r="C43" s="78"/>
      <c r="D43" s="78"/>
      <c r="E43" s="78"/>
      <c r="F43" s="78"/>
      <c r="G43" s="78"/>
      <c r="H43" s="78"/>
      <c r="I43" s="78"/>
      <c r="J43" s="78"/>
      <c r="K43" s="78"/>
      <c r="L43" s="78"/>
      <c r="M43" s="78"/>
      <c r="N43" s="160">
        <f t="shared" si="0"/>
        <v>0</v>
      </c>
      <c r="O43" s="33" t="str">
        <f t="shared" si="1"/>
        <v/>
      </c>
    </row>
    <row r="44" spans="2:15" ht="15.75" thickBot="1" x14ac:dyDescent="0.25">
      <c r="B44" s="47" t="s">
        <v>106</v>
      </c>
      <c r="C44" s="78"/>
      <c r="D44" s="78"/>
      <c r="E44" s="78"/>
      <c r="F44" s="78"/>
      <c r="G44" s="78"/>
      <c r="H44" s="78"/>
      <c r="I44" s="78"/>
      <c r="J44" s="78"/>
      <c r="K44" s="78"/>
      <c r="L44" s="78"/>
      <c r="M44" s="78"/>
      <c r="N44" s="160">
        <f t="shared" si="0"/>
        <v>0</v>
      </c>
      <c r="O44" s="33" t="str">
        <f t="shared" si="1"/>
        <v/>
      </c>
    </row>
    <row r="45" spans="2:15" ht="15.75" thickBot="1" x14ac:dyDescent="0.25">
      <c r="B45" s="47" t="s">
        <v>107</v>
      </c>
      <c r="C45" s="75"/>
      <c r="D45" s="76"/>
      <c r="E45" s="77"/>
      <c r="F45" s="78"/>
      <c r="G45" s="78"/>
      <c r="H45" s="78"/>
      <c r="I45" s="78"/>
      <c r="J45" s="78"/>
      <c r="K45" s="78"/>
      <c r="L45" s="78"/>
      <c r="M45" s="78"/>
      <c r="N45" s="35">
        <f t="shared" si="0"/>
        <v>0</v>
      </c>
      <c r="O45" s="33" t="str">
        <f t="shared" si="1"/>
        <v/>
      </c>
    </row>
    <row r="46" spans="2:15" ht="15.75" thickBot="1" x14ac:dyDescent="0.25">
      <c r="B46" s="47" t="s">
        <v>108</v>
      </c>
      <c r="C46" s="75"/>
      <c r="D46" s="76"/>
      <c r="E46" s="77"/>
      <c r="F46" s="78"/>
      <c r="G46" s="78"/>
      <c r="H46" s="78"/>
      <c r="I46" s="78"/>
      <c r="J46" s="78"/>
      <c r="K46" s="78"/>
      <c r="L46" s="78"/>
      <c r="M46" s="78"/>
      <c r="N46" s="35">
        <f t="shared" si="0"/>
        <v>0</v>
      </c>
      <c r="O46" s="33" t="str">
        <f t="shared" si="1"/>
        <v/>
      </c>
    </row>
    <row r="47" spans="2:15" ht="15.75" thickBot="1" x14ac:dyDescent="0.25">
      <c r="B47" s="47" t="s">
        <v>109</v>
      </c>
      <c r="C47" s="79"/>
      <c r="D47" s="80"/>
      <c r="E47" s="81"/>
      <c r="F47" s="82"/>
      <c r="G47" s="82"/>
      <c r="H47" s="82"/>
      <c r="I47" s="82"/>
      <c r="J47" s="82"/>
      <c r="K47" s="82"/>
      <c r="L47" s="82"/>
      <c r="M47" s="82"/>
      <c r="N47" s="37">
        <f t="shared" si="0"/>
        <v>0</v>
      </c>
      <c r="O47" s="38" t="str">
        <f t="shared" si="1"/>
        <v/>
      </c>
    </row>
    <row r="48" spans="2:15" ht="16.149999999999999" customHeight="1" thickBot="1" x14ac:dyDescent="0.25">
      <c r="B48" s="190"/>
      <c r="C48" s="191"/>
      <c r="D48" s="191"/>
      <c r="E48" s="191"/>
      <c r="F48" s="191"/>
      <c r="G48" s="191"/>
      <c r="H48" s="191"/>
      <c r="I48" s="191"/>
      <c r="J48" s="191"/>
      <c r="K48" s="191"/>
      <c r="L48" s="191"/>
      <c r="M48" s="191"/>
      <c r="N48" s="115">
        <f>SUM(N18:N47)</f>
        <v>0</v>
      </c>
      <c r="O48" s="116">
        <f>SUM(O18:O47)</f>
        <v>0</v>
      </c>
    </row>
    <row r="50" spans="2:16" ht="15.75" x14ac:dyDescent="0.2">
      <c r="B50" s="41" t="s">
        <v>51</v>
      </c>
      <c r="C50" s="189" t="s">
        <v>125</v>
      </c>
      <c r="D50" s="189"/>
      <c r="E50" s="189"/>
      <c r="F50" s="189"/>
      <c r="G50" s="189"/>
      <c r="H50" s="189"/>
      <c r="I50" s="189"/>
      <c r="N50" s="29"/>
      <c r="O50" s="29"/>
      <c r="P50" s="32"/>
    </row>
    <row r="51" spans="2:16" ht="15.75" x14ac:dyDescent="0.2">
      <c r="B51" s="22"/>
      <c r="H51" s="29"/>
      <c r="I51" s="29"/>
    </row>
    <row r="52" spans="2:16" ht="15.75" x14ac:dyDescent="0.2">
      <c r="B52" s="104" t="s">
        <v>17</v>
      </c>
      <c r="C52" s="103" t="s">
        <v>174</v>
      </c>
      <c r="F52" s="29"/>
      <c r="H52" s="29"/>
      <c r="J52" s="101" t="e">
        <f>N48/J10</f>
        <v>#DIV/0!</v>
      </c>
      <c r="M52" s="36"/>
    </row>
    <row r="53" spans="2:16" ht="15.75" x14ac:dyDescent="0.2">
      <c r="B53" s="104" t="s">
        <v>19</v>
      </c>
      <c r="C53" s="40" t="s">
        <v>56</v>
      </c>
      <c r="F53" s="29"/>
      <c r="H53" s="29"/>
      <c r="J53" s="101" t="e">
        <f>O48/J10</f>
        <v>#DIV/0!</v>
      </c>
      <c r="K53" s="100" t="s">
        <v>190</v>
      </c>
    </row>
  </sheetData>
  <mergeCells count="15">
    <mergeCell ref="C50:I50"/>
    <mergeCell ref="B48:M48"/>
    <mergeCell ref="B6:O6"/>
    <mergeCell ref="C15:D15"/>
    <mergeCell ref="N15:O15"/>
    <mergeCell ref="E15:E16"/>
    <mergeCell ref="F15:F16"/>
    <mergeCell ref="G15:G16"/>
    <mergeCell ref="H15:H16"/>
    <mergeCell ref="I15:I16"/>
    <mergeCell ref="J15:J16"/>
    <mergeCell ref="K15:K16"/>
    <mergeCell ref="L15:L16"/>
    <mergeCell ref="M15:M16"/>
    <mergeCell ref="B15:B16"/>
  </mergeCells>
  <phoneticPr fontId="3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4C612-D0E5-4546-BEE0-B9301F151594}">
  <sheetPr>
    <tabColor rgb="FF0082BE"/>
  </sheetPr>
  <dimension ref="B2:N105"/>
  <sheetViews>
    <sheetView showGridLines="0" zoomScale="80" zoomScaleNormal="80" workbookViewId="0">
      <pane ySplit="5" topLeftCell="A6" activePane="bottomLeft" state="frozen"/>
      <selection pane="bottomLeft" activeCell="P18" sqref="P18"/>
    </sheetView>
  </sheetViews>
  <sheetFormatPr baseColWidth="10" defaultColWidth="11.5703125" defaultRowHeight="14.25" outlineLevelCol="1" x14ac:dyDescent="0.2"/>
  <cols>
    <col min="1" max="1" width="2.28515625" style="83" customWidth="1"/>
    <col min="2" max="2" width="4.42578125" style="84" customWidth="1"/>
    <col min="3" max="3" width="46.7109375" style="83" customWidth="1"/>
    <col min="4" max="4" width="27.42578125" style="83" customWidth="1"/>
    <col min="5" max="5" width="40" style="83" customWidth="1"/>
    <col min="6" max="6" width="1.140625" style="83" customWidth="1"/>
    <col min="7" max="7" width="11.5703125" style="83"/>
    <col min="8" max="8" width="21.28515625" style="83" hidden="1" customWidth="1" outlineLevel="1"/>
    <col min="9" max="9" width="11.5703125" style="83" hidden="1" customWidth="1" outlineLevel="1"/>
    <col min="10" max="10" width="17.28515625" style="83" hidden="1" customWidth="1" outlineLevel="1"/>
    <col min="11" max="13" width="11.5703125" style="83" hidden="1" customWidth="1" outlineLevel="1"/>
    <col min="14" max="14" width="11.5703125" style="83" collapsed="1"/>
    <col min="15" max="16384" width="11.5703125" style="83"/>
  </cols>
  <sheetData>
    <row r="2" spans="2:10" ht="24" customHeight="1" x14ac:dyDescent="0.2">
      <c r="D2" s="1" t="s">
        <v>143</v>
      </c>
      <c r="E2" s="1"/>
      <c r="F2" s="85"/>
      <c r="H2" s="86" t="s">
        <v>33</v>
      </c>
      <c r="J2" s="86" t="s">
        <v>34</v>
      </c>
    </row>
    <row r="3" spans="2:10" ht="24" customHeight="1" x14ac:dyDescent="0.2">
      <c r="D3" s="1" t="s">
        <v>120</v>
      </c>
      <c r="E3" s="1"/>
      <c r="F3" s="85"/>
      <c r="H3" s="86"/>
      <c r="J3" s="86"/>
    </row>
    <row r="4" spans="2:10" ht="24.6" customHeight="1" x14ac:dyDescent="0.2">
      <c r="D4" s="1"/>
      <c r="E4" s="99"/>
      <c r="F4" s="85"/>
    </row>
    <row r="5" spans="2:10" ht="6" customHeight="1" x14ac:dyDescent="0.3">
      <c r="C5" s="2"/>
      <c r="D5" s="2"/>
      <c r="E5" s="2"/>
    </row>
    <row r="6" spans="2:10" ht="6" customHeight="1" x14ac:dyDescent="0.3">
      <c r="C6" s="2"/>
      <c r="D6" s="2"/>
      <c r="E6" s="2"/>
    </row>
    <row r="7" spans="2:10" ht="24.6" customHeight="1" x14ac:dyDescent="0.2">
      <c r="B7" s="128"/>
      <c r="C7" s="127" t="s">
        <v>112</v>
      </c>
      <c r="D7" s="126"/>
      <c r="E7" s="126"/>
      <c r="F7" s="126"/>
    </row>
    <row r="8" spans="2:10" ht="6" customHeight="1" x14ac:dyDescent="0.3">
      <c r="C8" s="2"/>
      <c r="D8" s="2"/>
      <c r="E8" s="2"/>
    </row>
    <row r="9" spans="2:10" ht="24" customHeight="1" x14ac:dyDescent="0.3">
      <c r="C9" s="98" t="s">
        <v>119</v>
      </c>
      <c r="D9" s="2"/>
      <c r="E9" s="2"/>
    </row>
    <row r="10" spans="2:10" ht="30.6" customHeight="1" x14ac:dyDescent="0.3">
      <c r="C10" s="172"/>
      <c r="D10" s="2"/>
      <c r="E10" s="2"/>
    </row>
    <row r="11" spans="2:10" ht="24" customHeight="1" x14ac:dyDescent="0.3">
      <c r="C11" s="87" t="s">
        <v>113</v>
      </c>
      <c r="D11" s="2"/>
      <c r="E11" s="2"/>
    </row>
    <row r="12" spans="2:10" ht="30.6" customHeight="1" x14ac:dyDescent="0.3">
      <c r="C12" s="172"/>
      <c r="D12" s="2"/>
      <c r="E12" s="2"/>
    </row>
    <row r="13" spans="2:10" ht="12.6" customHeight="1" x14ac:dyDescent="0.3">
      <c r="C13" s="2"/>
      <c r="D13" s="2"/>
      <c r="E13" s="2"/>
    </row>
    <row r="14" spans="2:10" ht="24.6" customHeight="1" x14ac:dyDescent="0.2">
      <c r="B14" s="128"/>
      <c r="C14" s="127" t="s">
        <v>0</v>
      </c>
      <c r="D14" s="126"/>
      <c r="E14" s="126"/>
      <c r="F14" s="126"/>
    </row>
    <row r="15" spans="2:10" ht="5.45" customHeight="1" x14ac:dyDescent="0.3">
      <c r="C15" s="2"/>
      <c r="D15" s="2"/>
      <c r="E15" s="2"/>
    </row>
    <row r="16" spans="2:10" ht="75.75" customHeight="1" x14ac:dyDescent="0.2">
      <c r="C16" s="177" t="s">
        <v>193</v>
      </c>
      <c r="D16" s="177"/>
      <c r="E16" s="177"/>
    </row>
    <row r="17" spans="2:6" ht="65.25" customHeight="1" x14ac:dyDescent="0.2">
      <c r="C17" s="177" t="s">
        <v>180</v>
      </c>
      <c r="D17" s="177"/>
      <c r="E17" s="177"/>
    </row>
    <row r="18" spans="2:6" ht="152.25" customHeight="1" x14ac:dyDescent="0.2">
      <c r="C18" s="179" t="s">
        <v>138</v>
      </c>
      <c r="D18" s="180"/>
      <c r="E18" s="180"/>
    </row>
    <row r="19" spans="2:6" ht="5.45" customHeight="1" x14ac:dyDescent="0.3">
      <c r="C19" s="2"/>
      <c r="D19" s="2"/>
      <c r="E19" s="2"/>
    </row>
    <row r="20" spans="2:6" ht="5.45" customHeight="1" x14ac:dyDescent="0.3">
      <c r="C20" s="2"/>
      <c r="D20" s="2"/>
      <c r="E20" s="2"/>
    </row>
    <row r="21" spans="2:6" ht="20.25" x14ac:dyDescent="0.3">
      <c r="C21" s="2" t="s">
        <v>54</v>
      </c>
      <c r="D21" s="2"/>
      <c r="E21" s="2"/>
    </row>
    <row r="22" spans="2:6" ht="5.45" customHeight="1" x14ac:dyDescent="0.3">
      <c r="C22" s="2"/>
      <c r="D22" s="2"/>
      <c r="E22" s="2"/>
    </row>
    <row r="23" spans="2:6" ht="20.45" customHeight="1" x14ac:dyDescent="0.3">
      <c r="B23" s="88" t="s">
        <v>1</v>
      </c>
      <c r="C23" s="121" t="s">
        <v>59</v>
      </c>
      <c r="D23" s="2"/>
      <c r="E23" s="2"/>
    </row>
    <row r="24" spans="2:6" ht="5.45" customHeight="1" x14ac:dyDescent="0.3">
      <c r="C24" s="2"/>
      <c r="D24" s="2"/>
      <c r="E24" s="2"/>
    </row>
    <row r="25" spans="2:6" ht="20.45" customHeight="1" x14ac:dyDescent="0.3">
      <c r="B25" s="125" t="s">
        <v>1</v>
      </c>
      <c r="C25" s="89" t="s">
        <v>57</v>
      </c>
      <c r="D25" s="2"/>
      <c r="E25" s="2"/>
    </row>
    <row r="26" spans="2:6" ht="5.45" customHeight="1" x14ac:dyDescent="0.3">
      <c r="C26" s="2"/>
      <c r="D26" s="2"/>
      <c r="E26" s="2"/>
    </row>
    <row r="27" spans="2:6" ht="20.45" customHeight="1" x14ac:dyDescent="0.3">
      <c r="B27" s="124" t="s">
        <v>1</v>
      </c>
      <c r="C27" s="90" t="s">
        <v>63</v>
      </c>
      <c r="D27" s="2"/>
      <c r="E27" s="2"/>
    </row>
    <row r="28" spans="2:6" ht="5.45" customHeight="1" x14ac:dyDescent="0.3">
      <c r="C28" s="2"/>
      <c r="D28" s="2"/>
      <c r="E28" s="2"/>
    </row>
    <row r="29" spans="2:6" ht="5.45" customHeight="1" x14ac:dyDescent="0.3">
      <c r="C29" s="2"/>
      <c r="D29" s="2"/>
      <c r="E29" s="2"/>
    </row>
    <row r="31" spans="2:6" ht="24.6" customHeight="1" x14ac:dyDescent="0.2">
      <c r="B31" s="128" t="s">
        <v>1</v>
      </c>
      <c r="C31" s="127" t="s">
        <v>73</v>
      </c>
      <c r="D31" s="126"/>
      <c r="E31" s="126"/>
      <c r="F31" s="126"/>
    </row>
    <row r="32" spans="2:6" ht="24.6" customHeight="1" x14ac:dyDescent="0.2">
      <c r="B32" s="14"/>
      <c r="C32" s="15"/>
      <c r="D32" s="15"/>
      <c r="E32" s="15"/>
      <c r="F32" s="15"/>
    </row>
    <row r="33" spans="2:8" ht="24.6" customHeight="1" x14ac:dyDescent="0.2">
      <c r="B33" s="14"/>
      <c r="C33" s="15"/>
      <c r="D33" s="135" t="s">
        <v>191</v>
      </c>
      <c r="E33" s="136" t="s">
        <v>139</v>
      </c>
      <c r="F33" s="15"/>
    </row>
    <row r="34" spans="2:8" ht="6" customHeight="1" x14ac:dyDescent="0.2"/>
    <row r="35" spans="2:8" ht="6" customHeight="1" x14ac:dyDescent="0.2">
      <c r="B35" s="46"/>
      <c r="C35" s="16"/>
      <c r="D35" s="3"/>
      <c r="E35" s="3"/>
      <c r="F35" s="91"/>
    </row>
    <row r="36" spans="2:8" ht="38.25" customHeight="1" x14ac:dyDescent="0.2">
      <c r="B36" s="28"/>
      <c r="C36" s="182" t="s">
        <v>159</v>
      </c>
      <c r="D36" s="183"/>
      <c r="E36" s="184"/>
      <c r="F36" s="92"/>
    </row>
    <row r="37" spans="2:8" ht="9" customHeight="1" x14ac:dyDescent="0.2">
      <c r="B37" s="28"/>
      <c r="C37" s="144"/>
      <c r="D37" s="144"/>
      <c r="E37" s="144"/>
      <c r="F37" s="92"/>
    </row>
    <row r="38" spans="2:8" ht="29.25" customHeight="1" x14ac:dyDescent="0.2">
      <c r="B38" s="28">
        <v>1</v>
      </c>
      <c r="C38" s="153" t="s">
        <v>181</v>
      </c>
      <c r="D38" s="209" t="s">
        <v>182</v>
      </c>
      <c r="E38" s="209"/>
      <c r="F38" s="92"/>
    </row>
    <row r="39" spans="2:8" ht="6" customHeight="1" x14ac:dyDescent="0.2">
      <c r="B39" s="28"/>
      <c r="C39" s="12"/>
      <c r="D39" s="10"/>
      <c r="E39" s="10"/>
      <c r="F39" s="92"/>
    </row>
    <row r="40" spans="2:8" ht="36.6" customHeight="1" x14ac:dyDescent="0.2">
      <c r="B40" s="28" t="s">
        <v>146</v>
      </c>
      <c r="C40" s="100" t="s">
        <v>10</v>
      </c>
      <c r="D40" s="145"/>
      <c r="E40" s="137"/>
      <c r="F40" s="92"/>
      <c r="H40" s="86" t="b">
        <f>IF(D40&gt;0,TRUE,FALSE)</f>
        <v>0</v>
      </c>
    </row>
    <row r="41" spans="2:8" ht="5.45" customHeight="1" x14ac:dyDescent="0.2">
      <c r="B41" s="17"/>
      <c r="C41" s="13"/>
      <c r="D41" s="146"/>
      <c r="E41" s="13"/>
      <c r="F41" s="92"/>
    </row>
    <row r="42" spans="2:8" ht="5.45" customHeight="1" x14ac:dyDescent="0.2">
      <c r="B42" s="17"/>
      <c r="C42" s="13"/>
      <c r="D42" s="13"/>
      <c r="E42" s="13"/>
      <c r="F42" s="92"/>
    </row>
    <row r="43" spans="2:8" ht="36.6" customHeight="1" x14ac:dyDescent="0.2">
      <c r="B43" s="28" t="s">
        <v>147</v>
      </c>
      <c r="C43" s="100" t="s">
        <v>52</v>
      </c>
      <c r="D43" s="164"/>
      <c r="E43" s="138"/>
      <c r="F43" s="92"/>
      <c r="H43" s="86" t="b">
        <f>IF(D43&gt;0,TRUE,FALSE)</f>
        <v>0</v>
      </c>
    </row>
    <row r="44" spans="2:8" ht="5.25" customHeight="1" x14ac:dyDescent="0.2">
      <c r="B44" s="18"/>
      <c r="C44" s="19"/>
      <c r="D44" s="19"/>
      <c r="E44" s="19"/>
      <c r="F44" s="93"/>
    </row>
    <row r="45" spans="2:8" ht="5.45" customHeight="1" x14ac:dyDescent="0.2">
      <c r="B45" s="17"/>
      <c r="C45" s="13"/>
      <c r="D45" s="13"/>
      <c r="E45" s="13"/>
      <c r="F45" s="92"/>
    </row>
    <row r="46" spans="2:8" ht="33.75" customHeight="1" x14ac:dyDescent="0.2">
      <c r="B46" s="28">
        <v>2</v>
      </c>
      <c r="C46" s="153" t="s">
        <v>144</v>
      </c>
      <c r="D46" s="209" t="s">
        <v>183</v>
      </c>
      <c r="E46" s="209"/>
      <c r="F46" s="92"/>
    </row>
    <row r="47" spans="2:8" ht="6" customHeight="1" x14ac:dyDescent="0.2">
      <c r="B47" s="28"/>
      <c r="C47" s="12"/>
      <c r="D47" s="10"/>
      <c r="E47" s="10"/>
      <c r="F47" s="92"/>
    </row>
    <row r="48" spans="2:8" ht="36.6" customHeight="1" x14ac:dyDescent="0.2">
      <c r="B48" s="28" t="s">
        <v>148</v>
      </c>
      <c r="C48" s="100" t="s">
        <v>10</v>
      </c>
      <c r="D48" s="145"/>
      <c r="E48" s="137"/>
      <c r="F48" s="92"/>
      <c r="H48" s="86" t="b">
        <f>IF(D48&gt;0,TRUE,FALSE)</f>
        <v>0</v>
      </c>
    </row>
    <row r="49" spans="2:13" ht="5.45" customHeight="1" x14ac:dyDescent="0.2">
      <c r="B49" s="17"/>
      <c r="C49" s="13"/>
      <c r="D49" s="146"/>
      <c r="E49" s="13"/>
      <c r="F49" s="92"/>
    </row>
    <row r="50" spans="2:13" ht="5.45" customHeight="1" x14ac:dyDescent="0.2">
      <c r="B50" s="17"/>
      <c r="C50" s="13"/>
      <c r="D50" s="13"/>
      <c r="E50" s="13"/>
      <c r="F50" s="92"/>
    </row>
    <row r="51" spans="2:13" ht="36.6" customHeight="1" x14ac:dyDescent="0.2">
      <c r="B51" s="28" t="s">
        <v>149</v>
      </c>
      <c r="C51" s="100" t="s">
        <v>52</v>
      </c>
      <c r="D51" s="164"/>
      <c r="E51" s="138"/>
      <c r="F51" s="92"/>
      <c r="H51" s="86" t="b">
        <f>IF(D51&gt;0,TRUE,FALSE)</f>
        <v>0</v>
      </c>
    </row>
    <row r="52" spans="2:13" ht="5.25" customHeight="1" x14ac:dyDescent="0.2">
      <c r="B52" s="18"/>
      <c r="C52" s="19"/>
      <c r="D52" s="19"/>
      <c r="E52" s="19"/>
      <c r="F52" s="93"/>
    </row>
    <row r="53" spans="2:13" ht="29.25" customHeight="1" x14ac:dyDescent="0.2">
      <c r="B53" s="28"/>
      <c r="C53" s="201" t="s">
        <v>175</v>
      </c>
      <c r="D53" s="202"/>
      <c r="E53" s="203"/>
      <c r="F53" s="92"/>
    </row>
    <row r="54" spans="2:13" ht="6" customHeight="1" x14ac:dyDescent="0.2">
      <c r="B54" s="28"/>
      <c r="C54" s="12"/>
      <c r="D54" s="10"/>
      <c r="E54" s="10"/>
      <c r="F54" s="92"/>
    </row>
    <row r="55" spans="2:13" ht="51.75" customHeight="1" x14ac:dyDescent="0.2">
      <c r="B55" s="28">
        <v>3</v>
      </c>
      <c r="C55" s="147" t="s">
        <v>178</v>
      </c>
      <c r="D55" s="150"/>
      <c r="E55" s="138"/>
      <c r="F55" s="92"/>
    </row>
    <row r="56" spans="2:13" ht="6" customHeight="1" x14ac:dyDescent="0.2">
      <c r="B56" s="28"/>
      <c r="C56" s="12"/>
      <c r="D56" s="10"/>
      <c r="E56" s="10"/>
      <c r="F56" s="92"/>
    </row>
    <row r="57" spans="2:13" ht="6" customHeight="1" x14ac:dyDescent="0.2">
      <c r="B57" s="4"/>
      <c r="C57" s="5"/>
      <c r="D57" s="5"/>
      <c r="E57" s="5"/>
      <c r="F57" s="93"/>
    </row>
    <row r="58" spans="2:13" ht="6" customHeight="1" x14ac:dyDescent="0.2">
      <c r="B58" s="11"/>
      <c r="C58" s="7"/>
      <c r="D58" s="7"/>
      <c r="E58" s="7"/>
      <c r="F58" s="92"/>
    </row>
    <row r="59" spans="2:13" ht="36.75" customHeight="1" x14ac:dyDescent="0.2">
      <c r="B59" s="28"/>
      <c r="C59" s="204" t="s">
        <v>150</v>
      </c>
      <c r="D59" s="205"/>
      <c r="E59" s="206"/>
      <c r="F59" s="92"/>
    </row>
    <row r="60" spans="2:13" ht="6" customHeight="1" x14ac:dyDescent="0.2">
      <c r="B60" s="11"/>
      <c r="C60" s="7"/>
      <c r="D60" s="7"/>
      <c r="E60" s="7"/>
      <c r="F60" s="92"/>
    </row>
    <row r="61" spans="2:13" ht="36.6" customHeight="1" x14ac:dyDescent="0.2">
      <c r="B61" s="28">
        <v>4</v>
      </c>
      <c r="C61" s="22" t="s">
        <v>160</v>
      </c>
      <c r="D61" s="20"/>
      <c r="E61" s="21"/>
      <c r="F61" s="92"/>
      <c r="J61" s="83">
        <f>D43*D63</f>
        <v>0</v>
      </c>
      <c r="K61" s="83" t="s">
        <v>165</v>
      </c>
      <c r="M61" s="83" t="e">
        <f>J61/(D63/D70)</f>
        <v>#DIV/0!</v>
      </c>
    </row>
    <row r="62" spans="2:13" ht="6" customHeight="1" x14ac:dyDescent="0.2">
      <c r="B62" s="11"/>
      <c r="C62" s="7"/>
      <c r="D62" s="7"/>
      <c r="E62" s="7"/>
      <c r="F62" s="92"/>
    </row>
    <row r="63" spans="2:13" ht="36.6" customHeight="1" x14ac:dyDescent="0.2">
      <c r="B63" s="148" t="s">
        <v>152</v>
      </c>
      <c r="C63" s="100" t="s">
        <v>151</v>
      </c>
      <c r="D63" s="151"/>
      <c r="E63" s="138"/>
      <c r="F63" s="92"/>
      <c r="H63" s="86" t="b">
        <f>IF(D63&gt;0,TRUE,FALSE)</f>
        <v>0</v>
      </c>
      <c r="J63" s="83">
        <f>D51*D65</f>
        <v>0</v>
      </c>
      <c r="K63" s="83" t="s">
        <v>166</v>
      </c>
      <c r="M63" s="83" t="e">
        <f>J63/(D65/D72)</f>
        <v>#DIV/0!</v>
      </c>
    </row>
    <row r="64" spans="2:13" ht="6" customHeight="1" x14ac:dyDescent="0.2">
      <c r="B64" s="11"/>
      <c r="C64" s="26"/>
      <c r="D64" s="152"/>
      <c r="E64" s="7"/>
      <c r="F64" s="92"/>
      <c r="K64" s="210"/>
    </row>
    <row r="65" spans="2:11" ht="40.5" customHeight="1" x14ac:dyDescent="0.2">
      <c r="B65" s="148" t="s">
        <v>152</v>
      </c>
      <c r="C65" s="100" t="s">
        <v>153</v>
      </c>
      <c r="D65" s="151"/>
      <c r="E65" s="138"/>
      <c r="F65" s="92"/>
      <c r="H65" s="123" t="s">
        <v>154</v>
      </c>
      <c r="I65" s="83" t="s">
        <v>155</v>
      </c>
      <c r="J65" s="142">
        <f>IFERROR(($D$43*$D$63)+($D$51*$D$65),"")</f>
        <v>0</v>
      </c>
      <c r="K65" s="210"/>
    </row>
    <row r="66" spans="2:11" ht="6" customHeight="1" x14ac:dyDescent="0.2">
      <c r="B66" s="4"/>
      <c r="C66" s="5"/>
      <c r="D66" s="5"/>
      <c r="E66" s="5"/>
      <c r="F66" s="93"/>
      <c r="K66" s="210"/>
    </row>
    <row r="67" spans="2:11" ht="6" customHeight="1" x14ac:dyDescent="0.2">
      <c r="B67" s="11"/>
      <c r="C67" s="7"/>
      <c r="D67" s="7"/>
      <c r="E67" s="7"/>
      <c r="F67" s="92"/>
    </row>
    <row r="68" spans="2:11" ht="36.6" customHeight="1" x14ac:dyDescent="0.2">
      <c r="B68" s="28">
        <v>5</v>
      </c>
      <c r="C68" s="22" t="s">
        <v>156</v>
      </c>
      <c r="D68" s="20"/>
      <c r="E68" s="155" t="s">
        <v>158</v>
      </c>
      <c r="F68" s="92"/>
    </row>
    <row r="69" spans="2:11" ht="6" customHeight="1" x14ac:dyDescent="0.2">
      <c r="B69" s="11"/>
      <c r="C69" s="7"/>
      <c r="D69" s="7"/>
      <c r="E69" s="7"/>
      <c r="F69" s="92"/>
    </row>
    <row r="70" spans="2:11" ht="36.6" customHeight="1" x14ac:dyDescent="0.2">
      <c r="B70" s="148" t="s">
        <v>13</v>
      </c>
      <c r="C70" s="121" t="s">
        <v>157</v>
      </c>
      <c r="D70" s="149"/>
      <c r="E70" s="166" t="e">
        <f>D70/D63</f>
        <v>#DIV/0!</v>
      </c>
      <c r="F70" s="92"/>
      <c r="H70" s="86" t="b">
        <f>IF(D70&gt;0,TRUE,FALSE)</f>
        <v>0</v>
      </c>
    </row>
    <row r="71" spans="2:11" ht="6" customHeight="1" x14ac:dyDescent="0.2">
      <c r="B71" s="11"/>
      <c r="C71" s="7"/>
      <c r="D71" s="154"/>
      <c r="E71" s="157"/>
      <c r="F71" s="92"/>
    </row>
    <row r="72" spans="2:11" ht="36.6" customHeight="1" x14ac:dyDescent="0.2">
      <c r="B72" s="148" t="s">
        <v>15</v>
      </c>
      <c r="C72" s="121" t="s">
        <v>161</v>
      </c>
      <c r="D72" s="149"/>
      <c r="E72" s="166" t="e">
        <f>D72/D65</f>
        <v>#DIV/0!</v>
      </c>
      <c r="F72" s="92"/>
      <c r="H72" s="86" t="b">
        <f>IF(D72&gt;0,TRUE,FALSE)</f>
        <v>0</v>
      </c>
      <c r="J72" s="94"/>
    </row>
    <row r="73" spans="2:11" ht="36.6" customHeight="1" x14ac:dyDescent="0.2">
      <c r="B73" s="148"/>
      <c r="C73" s="121" t="s">
        <v>177</v>
      </c>
      <c r="D73" s="167"/>
      <c r="E73" s="165"/>
      <c r="F73" s="92"/>
      <c r="H73" s="86"/>
      <c r="J73" s="94"/>
    </row>
    <row r="74" spans="2:11" ht="6" customHeight="1" x14ac:dyDescent="0.2">
      <c r="B74" s="4"/>
      <c r="C74" s="5"/>
      <c r="D74" s="5"/>
      <c r="E74" s="5"/>
      <c r="F74" s="93"/>
    </row>
    <row r="75" spans="2:11" ht="6" customHeight="1" x14ac:dyDescent="0.2">
      <c r="B75" s="11"/>
      <c r="C75" s="7"/>
      <c r="D75" s="7"/>
      <c r="E75" s="7"/>
      <c r="F75" s="92"/>
    </row>
    <row r="76" spans="2:11" ht="198" customHeight="1" x14ac:dyDescent="0.2">
      <c r="B76" s="28"/>
      <c r="C76" s="187" t="s">
        <v>176</v>
      </c>
      <c r="D76" s="188"/>
      <c r="E76" s="188"/>
      <c r="F76" s="92"/>
      <c r="H76" s="94"/>
    </row>
    <row r="77" spans="2:11" ht="6" customHeight="1" x14ac:dyDescent="0.2">
      <c r="B77" s="11"/>
      <c r="C77" s="7"/>
      <c r="D77" s="7"/>
      <c r="E77" s="7"/>
      <c r="F77" s="92"/>
    </row>
    <row r="78" spans="2:11" ht="36.6" customHeight="1" x14ac:dyDescent="0.2">
      <c r="B78" s="28">
        <v>6</v>
      </c>
      <c r="C78" s="22" t="s">
        <v>32</v>
      </c>
      <c r="D78" s="156" t="s">
        <v>145</v>
      </c>
      <c r="E78" s="171" t="s">
        <v>144</v>
      </c>
      <c r="F78" s="92"/>
      <c r="H78" s="94"/>
      <c r="J78" s="211"/>
    </row>
    <row r="79" spans="2:11" ht="6" customHeight="1" x14ac:dyDescent="0.2">
      <c r="B79" s="11"/>
      <c r="C79" s="7"/>
      <c r="D79" s="7"/>
      <c r="E79" s="7"/>
      <c r="F79" s="92"/>
      <c r="H79" s="94"/>
    </row>
    <row r="80" spans="2:11" ht="36.6" customHeight="1" x14ac:dyDescent="0.2">
      <c r="B80" s="148" t="s">
        <v>16</v>
      </c>
      <c r="C80" s="25" t="s">
        <v>23</v>
      </c>
      <c r="D80" s="140"/>
      <c r="E80" s="138"/>
      <c r="F80" s="92"/>
      <c r="H80" s="94"/>
    </row>
    <row r="81" spans="2:10" ht="6" customHeight="1" x14ac:dyDescent="0.2">
      <c r="B81" s="11"/>
      <c r="C81" s="7"/>
      <c r="D81" s="7"/>
      <c r="E81" s="7"/>
      <c r="F81" s="92"/>
      <c r="H81" s="94"/>
    </row>
    <row r="82" spans="2:10" ht="36.6" customHeight="1" x14ac:dyDescent="0.2">
      <c r="B82" s="148" t="s">
        <v>17</v>
      </c>
      <c r="C82" s="25" t="s">
        <v>25</v>
      </c>
      <c r="D82" s="140"/>
      <c r="E82" s="140"/>
      <c r="F82" s="92"/>
      <c r="H82" s="94"/>
    </row>
    <row r="83" spans="2:10" ht="6" customHeight="1" x14ac:dyDescent="0.2">
      <c r="B83" s="11"/>
      <c r="C83" s="7"/>
      <c r="D83" s="7"/>
      <c r="E83" s="7"/>
      <c r="F83" s="92"/>
      <c r="H83" s="94"/>
    </row>
    <row r="84" spans="2:10" ht="36.6" customHeight="1" x14ac:dyDescent="0.2">
      <c r="B84" s="148" t="s">
        <v>162</v>
      </c>
      <c r="C84" s="25" t="s">
        <v>27</v>
      </c>
      <c r="D84" s="140"/>
      <c r="E84" s="140"/>
      <c r="F84" s="92"/>
      <c r="H84" s="94"/>
    </row>
    <row r="85" spans="2:10" ht="6" customHeight="1" x14ac:dyDescent="0.2">
      <c r="B85" s="11"/>
      <c r="C85" s="26"/>
      <c r="D85" s="7"/>
      <c r="E85" s="7"/>
      <c r="F85" s="92"/>
      <c r="H85" s="94"/>
    </row>
    <row r="86" spans="2:10" ht="36.6" customHeight="1" x14ac:dyDescent="0.2">
      <c r="B86" s="148" t="s">
        <v>163</v>
      </c>
      <c r="C86" s="25" t="s">
        <v>29</v>
      </c>
      <c r="D86" s="140"/>
      <c r="E86" s="140"/>
      <c r="F86" s="92"/>
      <c r="H86" s="94"/>
    </row>
    <row r="87" spans="2:10" ht="6" customHeight="1" x14ac:dyDescent="0.2">
      <c r="B87" s="11"/>
      <c r="C87" s="7"/>
      <c r="D87" s="7"/>
      <c r="E87" s="7"/>
      <c r="F87" s="92"/>
      <c r="H87" s="94"/>
    </row>
    <row r="88" spans="2:10" ht="36.6" customHeight="1" x14ac:dyDescent="0.2">
      <c r="B88" s="148" t="s">
        <v>164</v>
      </c>
      <c r="C88" s="25" t="s">
        <v>31</v>
      </c>
      <c r="D88" s="140"/>
      <c r="E88" s="140"/>
      <c r="F88" s="92"/>
      <c r="H88" s="86" t="b">
        <f>IF(D80+D82+D84+D86+D88=D63,TRUE,FALSE)</f>
        <v>1</v>
      </c>
      <c r="I88" s="86" t="b">
        <f>IF(E80+E82+E84+E86+E88=D65,TRUE,FALSE)</f>
        <v>1</v>
      </c>
    </row>
    <row r="89" spans="2:10" ht="6" customHeight="1" x14ac:dyDescent="0.2">
      <c r="B89" s="11"/>
      <c r="C89" s="7"/>
      <c r="D89" s="7"/>
      <c r="E89" s="7"/>
      <c r="F89" s="92"/>
    </row>
    <row r="90" spans="2:10" ht="6" customHeight="1" x14ac:dyDescent="0.2">
      <c r="B90" s="8"/>
      <c r="C90" s="9"/>
      <c r="D90" s="9"/>
      <c r="E90" s="9"/>
      <c r="F90" s="91"/>
    </row>
    <row r="91" spans="2:10" ht="37.5" customHeight="1" x14ac:dyDescent="0.2">
      <c r="B91" s="28"/>
      <c r="C91" s="207" t="s">
        <v>171</v>
      </c>
      <c r="D91" s="208"/>
      <c r="E91" s="208"/>
      <c r="F91" s="92"/>
      <c r="H91" s="83" t="e">
        <f>(D65/D72)*D51</f>
        <v>#DIV/0!</v>
      </c>
      <c r="J91" s="83" t="e">
        <f>(D63/D70)*D43</f>
        <v>#DIV/0!</v>
      </c>
    </row>
    <row r="92" spans="2:10" ht="6" customHeight="1" x14ac:dyDescent="0.2">
      <c r="B92" s="11"/>
      <c r="C92" s="7"/>
      <c r="D92" s="7"/>
      <c r="E92" s="7"/>
      <c r="F92" s="92"/>
    </row>
    <row r="93" spans="2:10" ht="36.6" customHeight="1" x14ac:dyDescent="0.2">
      <c r="B93" s="28">
        <v>10</v>
      </c>
      <c r="C93" s="22" t="s">
        <v>53</v>
      </c>
      <c r="D93" s="170" t="e">
        <f>M61+M63</f>
        <v>#DIV/0!</v>
      </c>
      <c r="E93" s="138"/>
      <c r="F93" s="92"/>
      <c r="H93" s="86" t="e">
        <f>IF(D93="FAUX",FALSE,TRUE)</f>
        <v>#DIV/0!</v>
      </c>
    </row>
    <row r="94" spans="2:10" ht="6" customHeight="1" x14ac:dyDescent="0.2">
      <c r="B94" s="4"/>
      <c r="C94" s="5"/>
      <c r="D94" s="5"/>
      <c r="E94" s="5"/>
      <c r="F94" s="93"/>
    </row>
    <row r="95" spans="2:10" ht="25.9" customHeight="1" x14ac:dyDescent="0.2">
      <c r="B95" s="6"/>
      <c r="C95" s="7"/>
      <c r="D95" s="7"/>
      <c r="E95" s="7"/>
      <c r="F95" s="95"/>
    </row>
    <row r="96" spans="2:10" ht="24.6" customHeight="1" x14ac:dyDescent="0.2">
      <c r="B96" s="128" t="s">
        <v>2</v>
      </c>
      <c r="C96" s="127" t="s">
        <v>74</v>
      </c>
      <c r="D96" s="126"/>
      <c r="E96" s="126"/>
      <c r="F96" s="126"/>
    </row>
    <row r="97" spans="2:8" ht="6" customHeight="1" x14ac:dyDescent="0.2">
      <c r="B97" s="6"/>
      <c r="C97" s="7"/>
      <c r="D97" s="7"/>
      <c r="E97" s="7"/>
    </row>
    <row r="98" spans="2:8" ht="6" customHeight="1" x14ac:dyDescent="0.2">
      <c r="B98" s="8"/>
      <c r="C98" s="9"/>
      <c r="D98" s="9"/>
      <c r="E98" s="9"/>
      <c r="F98" s="91"/>
    </row>
    <row r="99" spans="2:8" ht="100.15" customHeight="1" x14ac:dyDescent="0.2">
      <c r="B99" s="28"/>
      <c r="C99" s="187" t="s">
        <v>184</v>
      </c>
      <c r="D99" s="188"/>
      <c r="E99" s="188"/>
      <c r="F99" s="92"/>
    </row>
    <row r="100" spans="2:8" ht="6" customHeight="1" x14ac:dyDescent="0.2">
      <c r="B100" s="11"/>
      <c r="C100" s="7"/>
      <c r="D100" s="7"/>
      <c r="E100" s="7"/>
      <c r="F100" s="92"/>
    </row>
    <row r="101" spans="2:8" ht="36.6" customHeight="1" x14ac:dyDescent="0.2">
      <c r="B101" s="28"/>
      <c r="C101" s="121" t="s">
        <v>179</v>
      </c>
      <c r="D101" s="158">
        <f>IFERROR(D93*16.75,0)</f>
        <v>0</v>
      </c>
      <c r="E101" s="27"/>
      <c r="F101" s="92"/>
      <c r="H101" s="94"/>
    </row>
    <row r="102" spans="2:8" ht="6" customHeight="1" x14ac:dyDescent="0.2">
      <c r="B102" s="4"/>
      <c r="C102" s="5"/>
      <c r="D102" s="5"/>
      <c r="E102" s="5"/>
      <c r="F102" s="93"/>
    </row>
    <row r="103" spans="2:8" ht="18.600000000000001" customHeight="1" thickBot="1" x14ac:dyDescent="0.25">
      <c r="B103" s="96"/>
      <c r="C103" s="97"/>
      <c r="D103" s="97"/>
      <c r="E103" s="97"/>
      <c r="F103" s="97"/>
    </row>
    <row r="104" spans="2:8" ht="30" customHeight="1" thickTop="1" x14ac:dyDescent="0.2">
      <c r="B104" s="181" t="s">
        <v>62</v>
      </c>
      <c r="C104" s="181"/>
      <c r="D104" s="181"/>
      <c r="E104" s="181"/>
      <c r="F104" s="181"/>
    </row>
    <row r="105" spans="2:8" x14ac:dyDescent="0.2">
      <c r="B105" s="83"/>
    </row>
  </sheetData>
  <sheetProtection selectLockedCells="1"/>
  <mergeCells count="12">
    <mergeCell ref="B104:F104"/>
    <mergeCell ref="C53:E53"/>
    <mergeCell ref="C59:E59"/>
    <mergeCell ref="C76:E76"/>
    <mergeCell ref="C91:E91"/>
    <mergeCell ref="C16:E16"/>
    <mergeCell ref="C17:E17"/>
    <mergeCell ref="C18:E18"/>
    <mergeCell ref="C36:E36"/>
    <mergeCell ref="C99:E99"/>
    <mergeCell ref="D38:E38"/>
    <mergeCell ref="D46:E46"/>
  </mergeCells>
  <phoneticPr fontId="30" type="noConversion"/>
  <conditionalFormatting sqref="D43">
    <cfRule type="cellIs" dxfId="4" priority="3" operator="greaterThan">
      <formula>35</formula>
    </cfRule>
  </conditionalFormatting>
  <conditionalFormatting sqref="D51">
    <cfRule type="cellIs" dxfId="2" priority="1" operator="greaterThan">
      <formula>35</formula>
    </cfRule>
  </conditionalFormatting>
  <dataValidations count="4">
    <dataValidation type="whole" operator="lessThanOrEqual" allowBlank="1" showInputMessage="1" showErrorMessage="1" error="La réponse doit être un nombre entier inférieur ou égal à la projection d’accueil totale du nombre de jeunes ayant besoin d’accompagnateur. Veuillez corriger votre réponse. Merci." sqref="D80 D88:E88 D86:E86 D84:E84 D82:E82" xr:uid="{7641D301-0215-414A-BA0E-D49E0669E58B}">
      <formula1>D63</formula1>
    </dataValidation>
    <dataValidation type="whole" operator="greaterThan" allowBlank="1" showInputMessage="1" showErrorMessage="1" error="La réponse doit être un nombre entier. Veuillez corriger votre réponse. Merci." sqref="D70 D72:D73" xr:uid="{8563B927-845D-489C-BDE9-7D3E678E50EB}">
      <formula1>0</formula1>
    </dataValidation>
    <dataValidation type="decimal" allowBlank="1" showInputMessage="1" showErrorMessage="1" error="La capacité d’accueil moyenne par semaine est supérieure à la capacité d’accueil totale du camp. Veuillez corriger votre réponse. Merci." sqref="D55" xr:uid="{2473997A-4AEF-41F6-9BB5-6843ECC2DD66}">
      <formula1>0</formula1>
      <formula2>D53</formula2>
    </dataValidation>
    <dataValidation type="decimal" allowBlank="1" showInputMessage="1" showErrorMessage="1" error="La durée saisie ne correspond pas aux normes du programme. Un maximum de 35h par semaine est admissible pour un camp de jour. Veuillez corriger votre réponse. Merci." sqref="D43 D51" xr:uid="{9B98D328-D075-4FA6-856E-727178B76E20}">
      <formula1>0</formula1>
      <formula2>35</formula2>
    </dataValidation>
  </dataValidations>
  <pageMargins left="0.7" right="0.7" top="0.75" bottom="0.75" header="0.3" footer="0.3"/>
  <pageSetup scale="2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EE3BB-DEDA-4FA2-97A7-A83009DC6E8C}">
  <sheetPr codeName="Feuil3"/>
  <dimension ref="B2:F34"/>
  <sheetViews>
    <sheetView topLeftCell="A10" workbookViewId="0">
      <selection activeCell="D10" sqref="D10"/>
    </sheetView>
  </sheetViews>
  <sheetFormatPr baseColWidth="10" defaultColWidth="11.5703125" defaultRowHeight="15" x14ac:dyDescent="0.2"/>
  <cols>
    <col min="1" max="1" width="5" style="56" customWidth="1"/>
    <col min="2" max="2" width="4.140625" style="53" bestFit="1" customWidth="1"/>
    <col min="3" max="3" width="43.28515625" style="72" bestFit="1" customWidth="1"/>
    <col min="4" max="4" width="18.140625" style="56" customWidth="1"/>
    <col min="5" max="5" width="19" style="53" bestFit="1" customWidth="1"/>
    <col min="6" max="6" width="43" style="53" customWidth="1"/>
    <col min="7" max="16384" width="11.5703125" style="56"/>
  </cols>
  <sheetData>
    <row r="2" spans="2:6" x14ac:dyDescent="0.2">
      <c r="C2" s="54" t="s">
        <v>117</v>
      </c>
      <c r="D2" s="55"/>
    </row>
    <row r="3" spans="2:6" x14ac:dyDescent="0.2">
      <c r="C3" s="56"/>
    </row>
    <row r="4" spans="2:6" x14ac:dyDescent="0.2">
      <c r="C4" s="54" t="s">
        <v>118</v>
      </c>
      <c r="D4" s="57"/>
      <c r="E4" s="58"/>
      <c r="F4" s="58"/>
    </row>
    <row r="5" spans="2:6" x14ac:dyDescent="0.2">
      <c r="C5" s="59"/>
      <c r="D5" s="60"/>
    </row>
    <row r="6" spans="2:6" x14ac:dyDescent="0.2">
      <c r="C6" s="59" t="s">
        <v>76</v>
      </c>
      <c r="D6" s="61"/>
    </row>
    <row r="8" spans="2:6" ht="18" x14ac:dyDescent="0.2">
      <c r="B8" s="48"/>
      <c r="C8" s="49"/>
      <c r="D8" s="49" t="s">
        <v>114</v>
      </c>
      <c r="E8" s="49" t="s">
        <v>115</v>
      </c>
      <c r="F8" s="49" t="s">
        <v>79</v>
      </c>
    </row>
    <row r="9" spans="2:6" ht="12" customHeight="1" x14ac:dyDescent="0.2">
      <c r="B9" s="62"/>
      <c r="C9" s="63"/>
      <c r="D9" s="64"/>
      <c r="E9" s="62"/>
      <c r="F9" s="62"/>
    </row>
    <row r="10" spans="2:6" x14ac:dyDescent="0.2">
      <c r="B10" s="62">
        <v>1</v>
      </c>
      <c r="C10" s="63" t="s">
        <v>10</v>
      </c>
      <c r="D10" s="65">
        <f>'camp Été'!D38</f>
        <v>0</v>
      </c>
      <c r="E10" s="66"/>
      <c r="F10" s="66"/>
    </row>
    <row r="11" spans="2:6" x14ac:dyDescent="0.2">
      <c r="B11" s="62">
        <v>2</v>
      </c>
      <c r="C11" s="63" t="s">
        <v>11</v>
      </c>
      <c r="D11" s="65">
        <f>'camp Été'!D40</f>
        <v>0</v>
      </c>
      <c r="E11" s="66"/>
      <c r="F11" s="66"/>
    </row>
    <row r="12" spans="2:6" x14ac:dyDescent="0.2">
      <c r="B12" s="62">
        <v>3</v>
      </c>
      <c r="C12" s="63" t="s">
        <v>12</v>
      </c>
      <c r="D12" s="50">
        <f>ROUNDUP((D11-D10)/7,0)</f>
        <v>0</v>
      </c>
      <c r="E12" s="67"/>
      <c r="F12" s="66"/>
    </row>
    <row r="13" spans="2:6" x14ac:dyDescent="0.2">
      <c r="B13" s="62">
        <v>4</v>
      </c>
      <c r="C13" s="63" t="s">
        <v>52</v>
      </c>
      <c r="D13" s="68">
        <f>'camp Été'!D44</f>
        <v>0</v>
      </c>
      <c r="E13" s="67"/>
      <c r="F13" s="66"/>
    </row>
    <row r="14" spans="2:6" x14ac:dyDescent="0.2">
      <c r="B14" s="62" t="s">
        <v>13</v>
      </c>
      <c r="C14" s="63" t="s">
        <v>14</v>
      </c>
      <c r="D14" s="69">
        <f>'camp Été'!D51</f>
        <v>0</v>
      </c>
      <c r="E14" s="67"/>
      <c r="F14" s="66"/>
    </row>
    <row r="15" spans="2:6" x14ac:dyDescent="0.2">
      <c r="B15" s="62" t="s">
        <v>15</v>
      </c>
      <c r="C15" s="63" t="s">
        <v>55</v>
      </c>
      <c r="D15" s="69">
        <f>'camp Été'!D53</f>
        <v>0</v>
      </c>
      <c r="E15" s="67"/>
      <c r="F15" s="66"/>
    </row>
    <row r="16" spans="2:6" x14ac:dyDescent="0.2">
      <c r="B16" s="62" t="s">
        <v>16</v>
      </c>
      <c r="C16" s="63" t="s">
        <v>77</v>
      </c>
      <c r="D16" s="69">
        <f>'camp Été'!D60</f>
        <v>0</v>
      </c>
      <c r="E16" s="67"/>
      <c r="F16" s="66"/>
    </row>
    <row r="17" spans="2:6" x14ac:dyDescent="0.2">
      <c r="B17" s="62" t="s">
        <v>17</v>
      </c>
      <c r="C17" s="63" t="s">
        <v>78</v>
      </c>
      <c r="D17" s="69">
        <f>'camp Été'!D63</f>
        <v>0</v>
      </c>
      <c r="E17" s="67"/>
      <c r="F17" s="66"/>
    </row>
    <row r="18" spans="2:6" ht="15.75" x14ac:dyDescent="0.2">
      <c r="B18" s="62">
        <v>7</v>
      </c>
      <c r="C18" s="63" t="s">
        <v>60</v>
      </c>
      <c r="D18" s="51">
        <f>D12*D13*D17</f>
        <v>0</v>
      </c>
      <c r="E18" s="67"/>
      <c r="F18" s="66"/>
    </row>
    <row r="19" spans="2:6" x14ac:dyDescent="0.2">
      <c r="B19" s="62" t="s">
        <v>18</v>
      </c>
      <c r="C19" s="63" t="s">
        <v>20</v>
      </c>
      <c r="D19" s="69">
        <f>'camp Été'!D75</f>
        <v>0</v>
      </c>
      <c r="E19" s="67"/>
      <c r="F19" s="66"/>
    </row>
    <row r="20" spans="2:6" ht="33.6" customHeight="1" x14ac:dyDescent="0.2">
      <c r="B20" s="62" t="s">
        <v>19</v>
      </c>
      <c r="C20" s="63" t="s">
        <v>21</v>
      </c>
      <c r="D20" s="69">
        <f>'camp Été'!D77</f>
        <v>0</v>
      </c>
      <c r="E20" s="67"/>
      <c r="F20" s="66"/>
    </row>
    <row r="21" spans="2:6" x14ac:dyDescent="0.2">
      <c r="B21" s="62" t="s">
        <v>22</v>
      </c>
      <c r="C21" s="63" t="s">
        <v>23</v>
      </c>
      <c r="D21" s="69">
        <f>'camp Été'!D84</f>
        <v>0</v>
      </c>
      <c r="E21" s="67"/>
      <c r="F21" s="66"/>
    </row>
    <row r="22" spans="2:6" x14ac:dyDescent="0.2">
      <c r="B22" s="62" t="s">
        <v>24</v>
      </c>
      <c r="C22" s="63" t="s">
        <v>25</v>
      </c>
      <c r="D22" s="69">
        <f>'camp Été'!D86</f>
        <v>0</v>
      </c>
      <c r="E22" s="67"/>
      <c r="F22" s="66"/>
    </row>
    <row r="23" spans="2:6" x14ac:dyDescent="0.2">
      <c r="B23" s="62" t="s">
        <v>26</v>
      </c>
      <c r="C23" s="63" t="s">
        <v>27</v>
      </c>
      <c r="D23" s="69">
        <f>'camp Été'!D88</f>
        <v>0</v>
      </c>
      <c r="E23" s="67"/>
      <c r="F23" s="66"/>
    </row>
    <row r="24" spans="2:6" x14ac:dyDescent="0.2">
      <c r="B24" s="62" t="s">
        <v>28</v>
      </c>
      <c r="C24" s="63" t="s">
        <v>29</v>
      </c>
      <c r="D24" s="69">
        <f>'camp Été'!D90</f>
        <v>0</v>
      </c>
      <c r="E24" s="67"/>
      <c r="F24" s="66"/>
    </row>
    <row r="25" spans="2:6" x14ac:dyDescent="0.2">
      <c r="B25" s="62" t="s">
        <v>30</v>
      </c>
      <c r="C25" s="63" t="s">
        <v>31</v>
      </c>
      <c r="D25" s="69">
        <f>'camp Été'!D92</f>
        <v>0</v>
      </c>
      <c r="E25" s="67"/>
      <c r="F25" s="66"/>
    </row>
    <row r="26" spans="2:6" ht="15.75" x14ac:dyDescent="0.2">
      <c r="B26" s="62">
        <v>10</v>
      </c>
      <c r="C26" s="63" t="s">
        <v>53</v>
      </c>
      <c r="D26" s="51">
        <f>D12*D13*D20</f>
        <v>0</v>
      </c>
      <c r="E26" s="67"/>
      <c r="F26" s="66"/>
    </row>
    <row r="27" spans="2:6" ht="15.75" x14ac:dyDescent="0.2">
      <c r="B27" s="62"/>
      <c r="C27" s="70" t="s">
        <v>75</v>
      </c>
      <c r="D27" s="52">
        <f>D26*16</f>
        <v>0</v>
      </c>
      <c r="E27" s="71"/>
      <c r="F27" s="66"/>
    </row>
    <row r="29" spans="2:6" x14ac:dyDescent="0.2">
      <c r="D29" s="73"/>
    </row>
    <row r="30" spans="2:6" x14ac:dyDescent="0.2">
      <c r="C30" s="72" t="s">
        <v>110</v>
      </c>
      <c r="D30" s="55"/>
    </row>
    <row r="31" spans="2:6" ht="3" customHeight="1" x14ac:dyDescent="0.2"/>
    <row r="32" spans="2:6" x14ac:dyDescent="0.2">
      <c r="C32" s="72" t="s">
        <v>111</v>
      </c>
      <c r="D32" s="55"/>
    </row>
    <row r="33" spans="3:4" ht="3" customHeight="1" x14ac:dyDescent="0.2"/>
    <row r="34" spans="3:4" x14ac:dyDescent="0.2">
      <c r="C34" s="72" t="s">
        <v>116</v>
      </c>
      <c r="D34" s="74" t="e">
        <f>(E27-D27)/D27</f>
        <v>#DIV/0!</v>
      </c>
    </row>
  </sheetData>
  <sheetProtection selectLockedCells="1" selectUnlockedCells="1"/>
  <conditionalFormatting sqref="D12">
    <cfRule type="cellIs" dxfId="1" priority="2" operator="greaterThan">
      <formula>8</formula>
    </cfRule>
  </conditionalFormatting>
  <conditionalFormatting sqref="D13">
    <cfRule type="cellIs" dxfId="0" priority="1" operator="greaterThan">
      <formula>35</formula>
    </cfRule>
  </conditionalFormatting>
  <dataValidations count="1">
    <dataValidation type="list" allowBlank="1" showInputMessage="1" showErrorMessage="1" sqref="D30 D32" xr:uid="{6822076F-91E7-46D1-B33A-3DDB462B2208}">
      <formula1>"Oui, Non"</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CC83D-E840-40C1-9707-9422926FD7C9}">
  <sheetPr codeName="Feuil4">
    <tabColor theme="1"/>
  </sheetPr>
  <dimension ref="A1:E64"/>
  <sheetViews>
    <sheetView topLeftCell="A33" workbookViewId="0">
      <selection activeCell="S24" sqref="S24"/>
    </sheetView>
  </sheetViews>
  <sheetFormatPr baseColWidth="10" defaultColWidth="11.5703125" defaultRowHeight="15.75" x14ac:dyDescent="0.2"/>
  <cols>
    <col min="1" max="1" width="5.42578125" style="129" customWidth="1"/>
    <col min="2" max="2" width="23.5703125" style="43" bestFit="1" customWidth="1"/>
    <col min="3" max="3" width="2.85546875" style="43" bestFit="1" customWidth="1"/>
    <col min="4" max="4" width="1.140625" style="43" customWidth="1"/>
    <col min="5" max="5" width="9.7109375" style="43" customWidth="1"/>
    <col min="6" max="16384" width="11.5703125" style="43"/>
  </cols>
  <sheetData>
    <row r="1" spans="1:5" s="41" customFormat="1" x14ac:dyDescent="0.25">
      <c r="A1" s="129"/>
      <c r="B1" s="41" t="s">
        <v>3</v>
      </c>
      <c r="E1" s="41" t="s">
        <v>8</v>
      </c>
    </row>
    <row r="2" spans="1:5" ht="15" customHeight="1" x14ac:dyDescent="0.2">
      <c r="A2" s="130"/>
      <c r="B2" s="42">
        <v>45831</v>
      </c>
      <c r="C2" s="43" t="s">
        <v>4</v>
      </c>
      <c r="E2" s="44" t="s">
        <v>9</v>
      </c>
    </row>
    <row r="3" spans="1:5" x14ac:dyDescent="0.2">
      <c r="A3" s="130"/>
      <c r="B3" s="42">
        <v>45832</v>
      </c>
      <c r="C3" s="43" t="s">
        <v>5</v>
      </c>
      <c r="E3" s="41"/>
    </row>
    <row r="4" spans="1:5" ht="15" customHeight="1" x14ac:dyDescent="0.2">
      <c r="A4" s="130"/>
      <c r="B4" s="42">
        <v>45833</v>
      </c>
      <c r="C4" s="43" t="s">
        <v>5</v>
      </c>
    </row>
    <row r="5" spans="1:5" ht="15" customHeight="1" x14ac:dyDescent="0.2">
      <c r="A5" s="130" t="s">
        <v>64</v>
      </c>
      <c r="B5" s="42">
        <v>45834</v>
      </c>
      <c r="C5" s="43" t="s">
        <v>6</v>
      </c>
    </row>
    <row r="6" spans="1:5" ht="15" customHeight="1" x14ac:dyDescent="0.2">
      <c r="A6" s="130"/>
      <c r="B6" s="42">
        <v>45835</v>
      </c>
      <c r="C6" s="43" t="s">
        <v>7</v>
      </c>
    </row>
    <row r="7" spans="1:5" ht="15" customHeight="1" x14ac:dyDescent="0.2">
      <c r="A7" s="130"/>
      <c r="B7" s="42">
        <v>45836</v>
      </c>
    </row>
    <row r="8" spans="1:5" ht="15" customHeight="1" x14ac:dyDescent="0.2">
      <c r="A8" s="130"/>
      <c r="B8" s="42">
        <v>45837</v>
      </c>
    </row>
    <row r="9" spans="1:5" ht="15" customHeight="1" x14ac:dyDescent="0.2">
      <c r="A9" s="131"/>
      <c r="B9" s="42">
        <v>45838</v>
      </c>
      <c r="C9" s="43" t="s">
        <v>4</v>
      </c>
    </row>
    <row r="10" spans="1:5" ht="15" customHeight="1" x14ac:dyDescent="0.2">
      <c r="A10" s="131"/>
      <c r="B10" s="42">
        <v>45839</v>
      </c>
      <c r="C10" s="43" t="s">
        <v>5</v>
      </c>
    </row>
    <row r="11" spans="1:5" ht="15" customHeight="1" x14ac:dyDescent="0.2">
      <c r="A11" s="131"/>
      <c r="B11" s="42">
        <v>45840</v>
      </c>
      <c r="C11" s="43" t="s">
        <v>5</v>
      </c>
    </row>
    <row r="12" spans="1:5" ht="15" customHeight="1" x14ac:dyDescent="0.2">
      <c r="A12" s="131" t="s">
        <v>65</v>
      </c>
      <c r="B12" s="42">
        <v>45841</v>
      </c>
      <c r="C12" s="43" t="s">
        <v>6</v>
      </c>
    </row>
    <row r="13" spans="1:5" ht="15" customHeight="1" x14ac:dyDescent="0.2">
      <c r="A13" s="131"/>
      <c r="B13" s="42">
        <v>45842</v>
      </c>
      <c r="C13" s="43" t="s">
        <v>7</v>
      </c>
    </row>
    <row r="14" spans="1:5" ht="15" customHeight="1" x14ac:dyDescent="0.2">
      <c r="A14" s="131"/>
      <c r="B14" s="42">
        <v>45843</v>
      </c>
    </row>
    <row r="15" spans="1:5" ht="15" customHeight="1" x14ac:dyDescent="0.2">
      <c r="A15" s="131"/>
      <c r="B15" s="42">
        <v>45844</v>
      </c>
    </row>
    <row r="16" spans="1:5" ht="15" customHeight="1" x14ac:dyDescent="0.2">
      <c r="A16" s="130"/>
      <c r="B16" s="42">
        <v>45845</v>
      </c>
      <c r="C16" s="43" t="s">
        <v>4</v>
      </c>
    </row>
    <row r="17" spans="1:3" ht="15" customHeight="1" x14ac:dyDescent="0.2">
      <c r="A17" s="130"/>
      <c r="B17" s="42">
        <v>45846</v>
      </c>
      <c r="C17" s="43" t="s">
        <v>5</v>
      </c>
    </row>
    <row r="18" spans="1:3" ht="15" customHeight="1" x14ac:dyDescent="0.2">
      <c r="A18" s="130"/>
      <c r="B18" s="42">
        <v>45847</v>
      </c>
      <c r="C18" s="43" t="s">
        <v>5</v>
      </c>
    </row>
    <row r="19" spans="1:3" ht="15" customHeight="1" x14ac:dyDescent="0.2">
      <c r="A19" s="130" t="s">
        <v>66</v>
      </c>
      <c r="B19" s="42">
        <v>45848</v>
      </c>
      <c r="C19" s="43" t="s">
        <v>6</v>
      </c>
    </row>
    <row r="20" spans="1:3" ht="15" customHeight="1" x14ac:dyDescent="0.2">
      <c r="A20" s="130"/>
      <c r="B20" s="42">
        <v>45849</v>
      </c>
      <c r="C20" s="43" t="s">
        <v>7</v>
      </c>
    </row>
    <row r="21" spans="1:3" ht="15" customHeight="1" x14ac:dyDescent="0.2">
      <c r="A21" s="130"/>
      <c r="B21" s="42">
        <v>45850</v>
      </c>
    </row>
    <row r="22" spans="1:3" ht="15" customHeight="1" x14ac:dyDescent="0.2">
      <c r="A22" s="130"/>
      <c r="B22" s="42">
        <v>45851</v>
      </c>
    </row>
    <row r="23" spans="1:3" ht="15" customHeight="1" x14ac:dyDescent="0.2">
      <c r="A23" s="131"/>
      <c r="B23" s="42">
        <v>45852</v>
      </c>
      <c r="C23" s="43" t="s">
        <v>4</v>
      </c>
    </row>
    <row r="24" spans="1:3" ht="15" customHeight="1" x14ac:dyDescent="0.2">
      <c r="A24" s="131"/>
      <c r="B24" s="42">
        <v>45853</v>
      </c>
      <c r="C24" s="43" t="s">
        <v>5</v>
      </c>
    </row>
    <row r="25" spans="1:3" ht="15" customHeight="1" x14ac:dyDescent="0.2">
      <c r="A25" s="131"/>
      <c r="B25" s="42">
        <v>45854</v>
      </c>
      <c r="C25" s="43" t="s">
        <v>5</v>
      </c>
    </row>
    <row r="26" spans="1:3" ht="15" customHeight="1" x14ac:dyDescent="0.2">
      <c r="A26" s="131" t="s">
        <v>65</v>
      </c>
      <c r="B26" s="42">
        <v>45855</v>
      </c>
      <c r="C26" s="43" t="s">
        <v>6</v>
      </c>
    </row>
    <row r="27" spans="1:3" ht="15" customHeight="1" x14ac:dyDescent="0.2">
      <c r="A27" s="131"/>
      <c r="B27" s="42">
        <v>45856</v>
      </c>
      <c r="C27" s="43" t="s">
        <v>7</v>
      </c>
    </row>
    <row r="28" spans="1:3" ht="15" customHeight="1" x14ac:dyDescent="0.2">
      <c r="A28" s="131"/>
      <c r="B28" s="42">
        <v>45857</v>
      </c>
    </row>
    <row r="29" spans="1:3" ht="15" customHeight="1" x14ac:dyDescent="0.2">
      <c r="A29" s="131"/>
      <c r="B29" s="42">
        <v>45858</v>
      </c>
    </row>
    <row r="30" spans="1:3" ht="15" customHeight="1" x14ac:dyDescent="0.2">
      <c r="A30" s="130"/>
      <c r="B30" s="42">
        <v>45859</v>
      </c>
      <c r="C30" s="43" t="s">
        <v>4</v>
      </c>
    </row>
    <row r="31" spans="1:3" ht="15" customHeight="1" x14ac:dyDescent="0.2">
      <c r="A31" s="130"/>
      <c r="B31" s="42">
        <v>45860</v>
      </c>
      <c r="C31" s="43" t="s">
        <v>5</v>
      </c>
    </row>
    <row r="32" spans="1:3" ht="15" customHeight="1" x14ac:dyDescent="0.2">
      <c r="A32" s="130"/>
      <c r="B32" s="42">
        <v>45861</v>
      </c>
      <c r="C32" s="43" t="s">
        <v>5</v>
      </c>
    </row>
    <row r="33" spans="1:3" ht="15" customHeight="1" x14ac:dyDescent="0.2">
      <c r="A33" s="130" t="s">
        <v>67</v>
      </c>
      <c r="B33" s="42">
        <v>45862</v>
      </c>
      <c r="C33" s="43" t="s">
        <v>6</v>
      </c>
    </row>
    <row r="34" spans="1:3" ht="15" customHeight="1" x14ac:dyDescent="0.2">
      <c r="A34" s="130"/>
      <c r="B34" s="42">
        <v>45863</v>
      </c>
      <c r="C34" s="43" t="s">
        <v>7</v>
      </c>
    </row>
    <row r="35" spans="1:3" ht="15" customHeight="1" x14ac:dyDescent="0.2">
      <c r="A35" s="130"/>
      <c r="B35" s="42">
        <v>45864</v>
      </c>
    </row>
    <row r="36" spans="1:3" ht="15" customHeight="1" x14ac:dyDescent="0.2">
      <c r="A36" s="130"/>
      <c r="B36" s="42">
        <v>45865</v>
      </c>
    </row>
    <row r="37" spans="1:3" ht="15" customHeight="1" x14ac:dyDescent="0.2">
      <c r="A37" s="131"/>
      <c r="B37" s="42">
        <v>45866</v>
      </c>
      <c r="C37" s="43" t="s">
        <v>4</v>
      </c>
    </row>
    <row r="38" spans="1:3" ht="15" customHeight="1" x14ac:dyDescent="0.2">
      <c r="A38" s="131"/>
      <c r="B38" s="42">
        <v>45867</v>
      </c>
      <c r="C38" s="43" t="s">
        <v>5</v>
      </c>
    </row>
    <row r="39" spans="1:3" ht="15" customHeight="1" x14ac:dyDescent="0.2">
      <c r="A39" s="131"/>
      <c r="B39" s="42">
        <v>45868</v>
      </c>
      <c r="C39" s="43" t="s">
        <v>5</v>
      </c>
    </row>
    <row r="40" spans="1:3" ht="15" customHeight="1" x14ac:dyDescent="0.2">
      <c r="A40" s="131" t="s">
        <v>68</v>
      </c>
      <c r="B40" s="42">
        <v>45869</v>
      </c>
      <c r="C40" s="43" t="s">
        <v>6</v>
      </c>
    </row>
    <row r="41" spans="1:3" ht="15" customHeight="1" x14ac:dyDescent="0.2">
      <c r="A41" s="131"/>
      <c r="B41" s="42">
        <v>45870</v>
      </c>
      <c r="C41" s="43" t="s">
        <v>7</v>
      </c>
    </row>
    <row r="42" spans="1:3" ht="15" customHeight="1" x14ac:dyDescent="0.2">
      <c r="A42" s="131"/>
      <c r="B42" s="42">
        <v>45871</v>
      </c>
    </row>
    <row r="43" spans="1:3" ht="15" customHeight="1" x14ac:dyDescent="0.2">
      <c r="A43" s="131"/>
      <c r="B43" s="42">
        <v>45872</v>
      </c>
    </row>
    <row r="44" spans="1:3" ht="15" customHeight="1" x14ac:dyDescent="0.2">
      <c r="A44" s="130"/>
      <c r="B44" s="42">
        <v>45873</v>
      </c>
      <c r="C44" s="43" t="s">
        <v>4</v>
      </c>
    </row>
    <row r="45" spans="1:3" ht="15" customHeight="1" x14ac:dyDescent="0.2">
      <c r="A45" s="130"/>
      <c r="B45" s="42">
        <v>45874</v>
      </c>
      <c r="C45" s="43" t="s">
        <v>5</v>
      </c>
    </row>
    <row r="46" spans="1:3" ht="15" customHeight="1" x14ac:dyDescent="0.2">
      <c r="A46" s="130"/>
      <c r="B46" s="42">
        <v>45875</v>
      </c>
      <c r="C46" s="43" t="s">
        <v>5</v>
      </c>
    </row>
    <row r="47" spans="1:3" ht="15" customHeight="1" x14ac:dyDescent="0.2">
      <c r="A47" s="130" t="s">
        <v>69</v>
      </c>
      <c r="B47" s="42">
        <v>45876</v>
      </c>
      <c r="C47" s="43" t="s">
        <v>6</v>
      </c>
    </row>
    <row r="48" spans="1:3" ht="15" customHeight="1" x14ac:dyDescent="0.2">
      <c r="A48" s="130"/>
      <c r="B48" s="42">
        <v>45877</v>
      </c>
      <c r="C48" s="43" t="s">
        <v>7</v>
      </c>
    </row>
    <row r="49" spans="1:2" ht="15" customHeight="1" x14ac:dyDescent="0.2">
      <c r="A49" s="130"/>
      <c r="B49" s="42">
        <v>45878</v>
      </c>
    </row>
    <row r="50" spans="1:2" x14ac:dyDescent="0.2">
      <c r="A50" s="130"/>
      <c r="B50" s="42">
        <v>45879</v>
      </c>
    </row>
    <row r="51" spans="1:2" x14ac:dyDescent="0.2">
      <c r="A51" s="131"/>
      <c r="B51" s="42">
        <v>45880</v>
      </c>
    </row>
    <row r="52" spans="1:2" x14ac:dyDescent="0.2">
      <c r="A52" s="131"/>
      <c r="B52" s="42">
        <v>45881</v>
      </c>
    </row>
    <row r="53" spans="1:2" x14ac:dyDescent="0.2">
      <c r="A53" s="131"/>
      <c r="B53" s="42">
        <v>45882</v>
      </c>
    </row>
    <row r="54" spans="1:2" x14ac:dyDescent="0.2">
      <c r="A54" s="131" t="s">
        <v>70</v>
      </c>
      <c r="B54" s="42">
        <v>45883</v>
      </c>
    </row>
    <row r="55" spans="1:2" x14ac:dyDescent="0.2">
      <c r="A55" s="131"/>
      <c r="B55" s="42">
        <v>45884</v>
      </c>
    </row>
    <row r="56" spans="1:2" x14ac:dyDescent="0.2">
      <c r="A56" s="131"/>
      <c r="B56" s="42">
        <v>45885</v>
      </c>
    </row>
    <row r="57" spans="1:2" x14ac:dyDescent="0.2">
      <c r="A57" s="131"/>
      <c r="B57" s="42">
        <v>45886</v>
      </c>
    </row>
    <row r="58" spans="1:2" x14ac:dyDescent="0.2">
      <c r="A58" s="130"/>
      <c r="B58" s="42">
        <v>45887</v>
      </c>
    </row>
    <row r="59" spans="1:2" x14ac:dyDescent="0.2">
      <c r="A59" s="130"/>
      <c r="B59" s="42">
        <v>45888</v>
      </c>
    </row>
    <row r="60" spans="1:2" x14ac:dyDescent="0.2">
      <c r="A60" s="130"/>
      <c r="B60" s="42">
        <v>45889</v>
      </c>
    </row>
    <row r="61" spans="1:2" x14ac:dyDescent="0.2">
      <c r="A61" s="130" t="s">
        <v>71</v>
      </c>
      <c r="B61" s="42">
        <v>45890</v>
      </c>
    </row>
    <row r="62" spans="1:2" x14ac:dyDescent="0.2">
      <c r="A62" s="130"/>
      <c r="B62" s="42">
        <v>45891</v>
      </c>
    </row>
    <row r="63" spans="1:2" x14ac:dyDescent="0.2">
      <c r="A63" s="130"/>
      <c r="B63" s="42">
        <v>45892</v>
      </c>
    </row>
    <row r="64" spans="1:2" x14ac:dyDescent="0.2">
      <c r="A64" s="130"/>
      <c r="B64" s="42">
        <v>45893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camp Été</vt:lpstr>
      <vt:lpstr>Outils de calcul</vt:lpstr>
      <vt:lpstr>camp Autre</vt:lpstr>
      <vt:lpstr>RÉSERVÉ_ADMINISTRATION</vt:lpstr>
      <vt:lpstr>RÉSERVÉ_MENUS</vt:lpstr>
      <vt:lpstr>Crochet</vt:lpstr>
      <vt:lpstr>Dates_camp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2026-01-19T21:51:19Z</dcterms:modified>
</cp:coreProperties>
</file>